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 windowWidth="13710" windowHeight="7635" activeTab="0"/>
  </bookViews>
  <sheets>
    <sheet name="Sheet1" sheetId="1" r:id="rId1"/>
    <sheet name="summary" sheetId="2" r:id="rId2"/>
    <sheet name="by day" sheetId="3" r:id="rId3"/>
  </sheets>
  <definedNames/>
  <calcPr fullCalcOnLoad="1"/>
</workbook>
</file>

<file path=xl/sharedStrings.xml><?xml version="1.0" encoding="utf-8"?>
<sst xmlns="http://schemas.openxmlformats.org/spreadsheetml/2006/main" count="362" uniqueCount="80">
  <si>
    <t>Boat</t>
  </si>
  <si>
    <t>Pinnocchio</t>
  </si>
  <si>
    <t>Eightball</t>
  </si>
  <si>
    <t>Dolce</t>
  </si>
  <si>
    <t>Schatz</t>
  </si>
  <si>
    <t>Gostosa</t>
  </si>
  <si>
    <t>Boats Starting</t>
  </si>
  <si>
    <t>Races Sailed</t>
  </si>
  <si>
    <t>Raw</t>
  </si>
  <si>
    <t>Score</t>
  </si>
  <si>
    <t>Throw-</t>
  </si>
  <si>
    <t>outs</t>
  </si>
  <si>
    <t>With</t>
  </si>
  <si>
    <t>Byes</t>
  </si>
  <si>
    <t>W/O</t>
  </si>
  <si>
    <t>Throws</t>
  </si>
  <si>
    <t>dnc</t>
  </si>
  <si>
    <t>Over the Edge</t>
  </si>
  <si>
    <t>The Office</t>
  </si>
  <si>
    <t>Shamrock IV</t>
  </si>
  <si>
    <t>Argo III</t>
  </si>
  <si>
    <t>Annagazander</t>
  </si>
  <si>
    <t>Jolly Mon</t>
  </si>
  <si>
    <t>bye</t>
  </si>
  <si>
    <t>Blues Power</t>
  </si>
  <si>
    <t>Excitable Boy</t>
  </si>
  <si>
    <t>Registered</t>
  </si>
  <si>
    <t>dnf</t>
  </si>
  <si>
    <t>dsq</t>
  </si>
  <si>
    <t>ocs</t>
  </si>
  <si>
    <t>Place</t>
  </si>
  <si>
    <t>Week #1</t>
  </si>
  <si>
    <t>Week #2</t>
  </si>
  <si>
    <t>Week #3</t>
  </si>
  <si>
    <t>Week #4</t>
  </si>
  <si>
    <t>Week #5</t>
  </si>
  <si>
    <t>Week #6</t>
  </si>
  <si>
    <t xml:space="preserve">Throwouts </t>
  </si>
  <si>
    <t>Did not compete</t>
  </si>
  <si>
    <t>Did not finish</t>
  </si>
  <si>
    <t>On course side (over early)</t>
  </si>
  <si>
    <t>Disqualified</t>
  </si>
  <si>
    <t>Retired after finishing</t>
  </si>
  <si>
    <t>ret</t>
  </si>
  <si>
    <t>Use following abbreviations</t>
  </si>
  <si>
    <t>Average score (after throws)</t>
  </si>
  <si>
    <t>Any other situation must be</t>
  </si>
  <si>
    <t xml:space="preserve">entered as the appropriate </t>
  </si>
  <si>
    <t>numerical score.</t>
  </si>
  <si>
    <t>J80 Series Scoring Worksheet</t>
  </si>
  <si>
    <t>Misty-two-six</t>
  </si>
  <si>
    <t>Enter data only in the shaded areas
Enter registered boat names in cells B21 to B40.
Enter finishing results for each boat in the appropriate race column.
Lower table will display results and ranking.
Ties will not be broken by this spreadsheet and must be resolved manually when transcribing results.  All boats receive the low rank.
Use only the described mnemonics ocs, dnf, dsq, dnc, ret, bye.  For any other situation (i.e. ties, Z penalty, redress) a numerical
value must be entered.
Scores must be entered for all boats in the series, for all races.  Boats registering late should take dnc for earlier missed races.</t>
  </si>
  <si>
    <t>Gallant Fox</t>
  </si>
  <si>
    <t>Kikiyaon </t>
  </si>
  <si>
    <t>After 9/5/04</t>
  </si>
  <si>
    <t>Totals</t>
  </si>
  <si>
    <t>Standing</t>
  </si>
  <si>
    <t>DNC(12)</t>
  </si>
  <si>
    <t>DNC(11)</t>
  </si>
  <si>
    <t>DNC(10)</t>
  </si>
  <si>
    <t>Final</t>
  </si>
  <si>
    <t>After J-Jamboree</t>
  </si>
  <si>
    <t>J-Jamboree</t>
  </si>
  <si>
    <t>R1</t>
  </si>
  <si>
    <t>R2</t>
  </si>
  <si>
    <t>R3</t>
  </si>
  <si>
    <t>R4</t>
  </si>
  <si>
    <t>R5</t>
  </si>
  <si>
    <t>Total</t>
  </si>
  <si>
    <t xml:space="preserve"> 9/11</t>
  </si>
  <si>
    <t xml:space="preserve"> 9/12</t>
  </si>
  <si>
    <t>Kikiyaon</t>
  </si>
  <si>
    <t>Misty-Two-Six</t>
  </si>
  <si>
    <t>8-Ball</t>
  </si>
  <si>
    <t>Pinocchio</t>
  </si>
  <si>
    <t>13 DNF</t>
  </si>
  <si>
    <t>Counting only the first 3 Sunday races, no throw-outs</t>
  </si>
  <si>
    <t>Counting all races, no throw-outs</t>
  </si>
  <si>
    <t>End of series</t>
  </si>
  <si>
    <t>WCYC Brass and Varnish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</si>
</sst>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
    <numFmt numFmtId="167" formatCode="###"/>
    <numFmt numFmtId="168" formatCode="###.#"/>
    <numFmt numFmtId="169" formatCode="&quot;Yes&quot;;&quot;Yes&quot;;&quot;No&quot;"/>
    <numFmt numFmtId="170" formatCode="&quot;True&quot;;&quot;True&quot;;&quot;False&quot;"/>
    <numFmt numFmtId="171" formatCode="&quot;On&quot;;&quot;On&quot;;&quot;Off&quot;"/>
  </numFmts>
  <fonts count="5">
    <font>
      <sz val="10"/>
      <name val="Arial"/>
      <family val="0"/>
    </font>
    <font>
      <sz val="8"/>
      <color indexed="60"/>
      <name val="Arial"/>
      <family val="2"/>
    </font>
    <font>
      <u val="single"/>
      <sz val="10"/>
      <color indexed="12"/>
      <name val="Arial"/>
      <family val="0"/>
    </font>
    <font>
      <u val="single"/>
      <sz val="10"/>
      <color indexed="36"/>
      <name val="Arial"/>
      <family val="0"/>
    </font>
    <font>
      <b/>
      <sz val="14"/>
      <name val="Arial"/>
      <family val="2"/>
    </font>
  </fonts>
  <fills count="3">
    <fill>
      <patternFill/>
    </fill>
    <fill>
      <patternFill patternType="gray125"/>
    </fill>
    <fill>
      <patternFill patternType="solid">
        <fgColor indexed="31"/>
        <bgColor indexed="64"/>
      </patternFill>
    </fill>
  </fills>
  <borders count="10">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Continuous"/>
    </xf>
    <xf numFmtId="16" fontId="0" fillId="0" borderId="0" xfId="0" applyNumberFormat="1" applyAlignment="1">
      <alignment horizontal="centerContinuous"/>
    </xf>
    <xf numFmtId="0" fontId="0" fillId="0" borderId="0" xfId="0" applyAlignment="1">
      <alignment horizontal="centerContinuous"/>
    </xf>
    <xf numFmtId="0" fontId="0" fillId="0" borderId="0" xfId="0" applyAlignment="1">
      <alignment horizontal="left"/>
    </xf>
    <xf numFmtId="0" fontId="0" fillId="0" borderId="0" xfId="0" applyAlignment="1">
      <alignment wrapText="1"/>
    </xf>
    <xf numFmtId="166"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0" fontId="0" fillId="2" borderId="1" xfId="0" applyFill="1" applyBorder="1" applyAlignment="1">
      <alignment/>
    </xf>
    <xf numFmtId="0" fontId="0" fillId="2" borderId="1" xfId="0" applyFill="1" applyBorder="1" applyAlignment="1">
      <alignment horizontal="center"/>
    </xf>
    <xf numFmtId="0" fontId="0" fillId="0" borderId="0" xfId="0" applyAlignment="1">
      <alignment vertical="top"/>
    </xf>
    <xf numFmtId="0" fontId="0" fillId="0" borderId="0" xfId="0" applyAlignment="1">
      <alignment horizontal="center" vertical="top"/>
    </xf>
    <xf numFmtId="1" fontId="0" fillId="0" borderId="0" xfId="0" applyNumberFormat="1" applyAlignment="1">
      <alignment horizontal="center"/>
    </xf>
    <xf numFmtId="1" fontId="0" fillId="0" borderId="0" xfId="0" applyNumberFormat="1" applyAlignment="1">
      <alignment/>
    </xf>
    <xf numFmtId="49" fontId="0" fillId="0" borderId="0" xfId="0" applyNumberFormat="1" applyAlignment="1">
      <alignment horizontal="left"/>
    </xf>
    <xf numFmtId="1" fontId="0" fillId="0" borderId="0" xfId="0" applyNumberFormat="1" applyAlignment="1">
      <alignment horizontal="left"/>
    </xf>
    <xf numFmtId="14" fontId="0" fillId="0" borderId="0" xfId="0" applyNumberFormat="1" applyAlignment="1">
      <alignment/>
    </xf>
    <xf numFmtId="167" fontId="0" fillId="0" borderId="0" xfId="0" applyNumberFormat="1" applyAlignment="1">
      <alignment horizontal="left"/>
    </xf>
    <xf numFmtId="165" fontId="0" fillId="0" borderId="0" xfId="0" applyNumberFormat="1" applyAlignment="1">
      <alignment/>
    </xf>
    <xf numFmtId="0" fontId="0" fillId="0" borderId="2"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90"/>
  <sheetViews>
    <sheetView tabSelected="1" workbookViewId="0" topLeftCell="A19">
      <selection activeCell="I35" sqref="I35"/>
    </sheetView>
  </sheetViews>
  <sheetFormatPr defaultColWidth="9.140625" defaultRowHeight="12.75"/>
  <cols>
    <col min="2" max="2" width="12.7109375" style="0" customWidth="1"/>
    <col min="3" max="17" width="4.7109375" style="0" customWidth="1"/>
    <col min="18" max="18" width="5.28125" style="0" customWidth="1"/>
    <col min="19" max="20" width="4.28125" style="0" customWidth="1"/>
    <col min="21" max="21" width="4.8515625" style="0" customWidth="1"/>
    <col min="22" max="22" width="7.28125" style="0" customWidth="1"/>
    <col min="23" max="23" width="6.7109375" style="0" customWidth="1"/>
    <col min="24" max="24" width="6.421875" style="0" customWidth="1"/>
    <col min="25" max="25" width="8.7109375" style="0" customWidth="1"/>
    <col min="26" max="26" width="8.00390625" style="0" customWidth="1"/>
    <col min="27" max="27" width="17.28125" style="0" customWidth="1"/>
    <col min="28" max="28" width="5.8515625" style="0" customWidth="1"/>
    <col min="29" max="30" width="6.7109375" style="0" customWidth="1"/>
    <col min="31" max="31" width="7.421875" style="0" customWidth="1"/>
    <col min="32" max="32" width="6.140625" style="0" customWidth="1"/>
    <col min="33" max="33" width="8.57421875" style="0" customWidth="1"/>
    <col min="34" max="34" width="21.140625" style="0" customWidth="1"/>
  </cols>
  <sheetData>
    <row r="1" spans="2:23" ht="12.75">
      <c r="B1" s="28" t="s">
        <v>49</v>
      </c>
      <c r="C1" s="29"/>
      <c r="D1" s="29"/>
      <c r="E1" s="29"/>
      <c r="F1" s="29"/>
      <c r="G1" s="29"/>
      <c r="H1" s="29"/>
      <c r="I1" s="29"/>
      <c r="J1" s="29"/>
      <c r="K1" s="29"/>
      <c r="L1" s="29"/>
      <c r="M1" s="29"/>
      <c r="N1" s="29"/>
      <c r="O1" s="29"/>
      <c r="P1" s="29"/>
      <c r="Q1" s="29"/>
      <c r="R1" s="29"/>
      <c r="S1" s="29"/>
      <c r="T1" s="29"/>
      <c r="U1" s="29"/>
      <c r="V1" s="29"/>
      <c r="W1" s="30"/>
    </row>
    <row r="2" spans="2:23" ht="12.75">
      <c r="B2" s="31"/>
      <c r="C2" s="32"/>
      <c r="D2" s="32"/>
      <c r="E2" s="32"/>
      <c r="F2" s="32"/>
      <c r="G2" s="32"/>
      <c r="H2" s="32"/>
      <c r="I2" s="32"/>
      <c r="J2" s="32"/>
      <c r="K2" s="32"/>
      <c r="L2" s="32"/>
      <c r="M2" s="32"/>
      <c r="N2" s="32"/>
      <c r="O2" s="32"/>
      <c r="P2" s="32"/>
      <c r="Q2" s="32"/>
      <c r="R2" s="32"/>
      <c r="S2" s="32"/>
      <c r="T2" s="32"/>
      <c r="U2" s="32"/>
      <c r="V2" s="32"/>
      <c r="W2" s="33"/>
    </row>
    <row r="3" spans="2:23" ht="12.75">
      <c r="B3" s="22" t="s">
        <v>51</v>
      </c>
      <c r="C3" s="23"/>
      <c r="D3" s="23"/>
      <c r="E3" s="23"/>
      <c r="F3" s="23"/>
      <c r="G3" s="23"/>
      <c r="H3" s="23"/>
      <c r="I3" s="23"/>
      <c r="J3" s="23"/>
      <c r="K3" s="23"/>
      <c r="L3" s="23"/>
      <c r="M3" s="23"/>
      <c r="N3" s="23"/>
      <c r="O3" s="23"/>
      <c r="P3" s="23"/>
      <c r="Q3" s="23"/>
      <c r="R3" s="23"/>
      <c r="S3" s="23"/>
      <c r="T3" s="23"/>
      <c r="U3" s="23"/>
      <c r="V3" s="23"/>
      <c r="W3" s="24"/>
    </row>
    <row r="4" spans="2:23" ht="12.75">
      <c r="B4" s="22"/>
      <c r="C4" s="23"/>
      <c r="D4" s="23"/>
      <c r="E4" s="23"/>
      <c r="F4" s="23"/>
      <c r="G4" s="23"/>
      <c r="H4" s="23"/>
      <c r="I4" s="23"/>
      <c r="J4" s="23"/>
      <c r="K4" s="23"/>
      <c r="L4" s="23"/>
      <c r="M4" s="23"/>
      <c r="N4" s="23"/>
      <c r="O4" s="23"/>
      <c r="P4" s="23"/>
      <c r="Q4" s="23"/>
      <c r="R4" s="23"/>
      <c r="S4" s="23"/>
      <c r="T4" s="23"/>
      <c r="U4" s="23"/>
      <c r="V4" s="23"/>
      <c r="W4" s="24"/>
    </row>
    <row r="5" spans="2:23" ht="12.75">
      <c r="B5" s="22"/>
      <c r="C5" s="23"/>
      <c r="D5" s="23"/>
      <c r="E5" s="23"/>
      <c r="F5" s="23"/>
      <c r="G5" s="23"/>
      <c r="H5" s="23"/>
      <c r="I5" s="23"/>
      <c r="J5" s="23"/>
      <c r="K5" s="23"/>
      <c r="L5" s="23"/>
      <c r="M5" s="23"/>
      <c r="N5" s="23"/>
      <c r="O5" s="23"/>
      <c r="P5" s="23"/>
      <c r="Q5" s="23"/>
      <c r="R5" s="23"/>
      <c r="S5" s="23"/>
      <c r="T5" s="23"/>
      <c r="U5" s="23"/>
      <c r="V5" s="23"/>
      <c r="W5" s="24"/>
    </row>
    <row r="6" spans="2:23" ht="12.75">
      <c r="B6" s="22"/>
      <c r="C6" s="23"/>
      <c r="D6" s="23"/>
      <c r="E6" s="23"/>
      <c r="F6" s="23"/>
      <c r="G6" s="23"/>
      <c r="H6" s="23"/>
      <c r="I6" s="23"/>
      <c r="J6" s="23"/>
      <c r="K6" s="23"/>
      <c r="L6" s="23"/>
      <c r="M6" s="23"/>
      <c r="N6" s="23"/>
      <c r="O6" s="23"/>
      <c r="P6" s="23"/>
      <c r="Q6" s="23"/>
      <c r="R6" s="23"/>
      <c r="S6" s="23"/>
      <c r="T6" s="23"/>
      <c r="U6" s="23"/>
      <c r="V6" s="23"/>
      <c r="W6" s="24"/>
    </row>
    <row r="7" spans="2:23" ht="12.75">
      <c r="B7" s="22"/>
      <c r="C7" s="23"/>
      <c r="D7" s="23"/>
      <c r="E7" s="23"/>
      <c r="F7" s="23"/>
      <c r="G7" s="23"/>
      <c r="H7" s="23"/>
      <c r="I7" s="23"/>
      <c r="J7" s="23"/>
      <c r="K7" s="23"/>
      <c r="L7" s="23"/>
      <c r="M7" s="23"/>
      <c r="N7" s="23"/>
      <c r="O7" s="23"/>
      <c r="P7" s="23"/>
      <c r="Q7" s="23"/>
      <c r="R7" s="23"/>
      <c r="S7" s="23"/>
      <c r="T7" s="23"/>
      <c r="U7" s="23"/>
      <c r="V7" s="23"/>
      <c r="W7" s="24"/>
    </row>
    <row r="8" spans="2:23" ht="12.75">
      <c r="B8" s="22"/>
      <c r="C8" s="23"/>
      <c r="D8" s="23"/>
      <c r="E8" s="23"/>
      <c r="F8" s="23"/>
      <c r="G8" s="23"/>
      <c r="H8" s="23"/>
      <c r="I8" s="23"/>
      <c r="J8" s="23"/>
      <c r="K8" s="23"/>
      <c r="L8" s="23"/>
      <c r="M8" s="23"/>
      <c r="N8" s="23"/>
      <c r="O8" s="23"/>
      <c r="P8" s="23"/>
      <c r="Q8" s="23"/>
      <c r="R8" s="23"/>
      <c r="S8" s="23"/>
      <c r="T8" s="23"/>
      <c r="U8" s="23"/>
      <c r="V8" s="23"/>
      <c r="W8" s="24"/>
    </row>
    <row r="9" spans="2:23" ht="12.75">
      <c r="B9" s="22"/>
      <c r="C9" s="23"/>
      <c r="D9" s="23"/>
      <c r="E9" s="23"/>
      <c r="F9" s="23"/>
      <c r="G9" s="23"/>
      <c r="H9" s="23"/>
      <c r="I9" s="23"/>
      <c r="J9" s="23"/>
      <c r="K9" s="23"/>
      <c r="L9" s="23"/>
      <c r="M9" s="23"/>
      <c r="N9" s="23"/>
      <c r="O9" s="23"/>
      <c r="P9" s="23"/>
      <c r="Q9" s="23"/>
      <c r="R9" s="23"/>
      <c r="S9" s="23"/>
      <c r="T9" s="23"/>
      <c r="U9" s="23"/>
      <c r="V9" s="23"/>
      <c r="W9" s="24"/>
    </row>
    <row r="10" spans="2:23" ht="12.75">
      <c r="B10" s="25"/>
      <c r="C10" s="26"/>
      <c r="D10" s="26"/>
      <c r="E10" s="26"/>
      <c r="F10" s="26"/>
      <c r="G10" s="26"/>
      <c r="H10" s="26"/>
      <c r="I10" s="26"/>
      <c r="J10" s="26"/>
      <c r="K10" s="26"/>
      <c r="L10" s="26"/>
      <c r="M10" s="26"/>
      <c r="N10" s="26"/>
      <c r="O10" s="26"/>
      <c r="P10" s="26"/>
      <c r="Q10" s="26"/>
      <c r="R10" s="26"/>
      <c r="S10" s="26"/>
      <c r="T10" s="26"/>
      <c r="U10" s="26"/>
      <c r="V10" s="26"/>
      <c r="W10" s="27"/>
    </row>
    <row r="12" spans="2:3" ht="12.75">
      <c r="B12" t="s">
        <v>7</v>
      </c>
      <c r="C12" s="1">
        <v>15</v>
      </c>
    </row>
    <row r="13" spans="2:3" ht="12.75">
      <c r="B13" t="s">
        <v>37</v>
      </c>
      <c r="C13" s="1">
        <v>3</v>
      </c>
    </row>
    <row r="14" spans="2:3" ht="12.75">
      <c r="B14" t="s">
        <v>26</v>
      </c>
      <c r="C14" s="1">
        <v>13</v>
      </c>
    </row>
    <row r="18" spans="3:20" ht="12.75">
      <c r="C18" s="3" t="s">
        <v>31</v>
      </c>
      <c r="D18" s="3"/>
      <c r="E18" s="3"/>
      <c r="F18" s="3" t="s">
        <v>32</v>
      </c>
      <c r="G18" s="3"/>
      <c r="H18" s="3"/>
      <c r="I18" s="3" t="s">
        <v>33</v>
      </c>
      <c r="J18" s="3"/>
      <c r="K18" s="3"/>
      <c r="L18" s="3" t="s">
        <v>34</v>
      </c>
      <c r="M18" s="3"/>
      <c r="N18" s="3"/>
      <c r="O18" s="3" t="s">
        <v>35</v>
      </c>
      <c r="P18" s="3"/>
      <c r="Q18" s="3"/>
      <c r="R18" s="4" t="s">
        <v>36</v>
      </c>
      <c r="S18" s="5"/>
      <c r="T18" s="5"/>
    </row>
    <row r="19" spans="2:26" ht="12.75">
      <c r="B19" t="s">
        <v>0</v>
      </c>
      <c r="C19" s="1">
        <v>1</v>
      </c>
      <c r="D19" s="1">
        <v>2</v>
      </c>
      <c r="E19" s="1">
        <v>3</v>
      </c>
      <c r="F19" s="1">
        <v>1</v>
      </c>
      <c r="G19" s="1">
        <v>2</v>
      </c>
      <c r="H19" s="1">
        <v>3</v>
      </c>
      <c r="I19" s="1">
        <v>1</v>
      </c>
      <c r="J19" s="1">
        <v>2</v>
      </c>
      <c r="K19" s="1">
        <v>3</v>
      </c>
      <c r="L19" s="1">
        <v>1</v>
      </c>
      <c r="M19" s="1">
        <v>2</v>
      </c>
      <c r="N19" s="1">
        <v>3</v>
      </c>
      <c r="O19" s="1">
        <v>1</v>
      </c>
      <c r="P19" s="1">
        <v>2</v>
      </c>
      <c r="Q19" s="1">
        <v>3</v>
      </c>
      <c r="R19" s="1">
        <v>1</v>
      </c>
      <c r="S19" s="1">
        <v>2</v>
      </c>
      <c r="T19" s="1">
        <v>3</v>
      </c>
      <c r="U19" s="1"/>
      <c r="V19" s="1"/>
      <c r="Z19" t="s">
        <v>44</v>
      </c>
    </row>
    <row r="20" spans="3:22" ht="12.75">
      <c r="C20" s="1"/>
      <c r="D20" s="1"/>
      <c r="E20" s="1"/>
      <c r="F20" s="1"/>
      <c r="G20" s="1"/>
      <c r="H20" s="1"/>
      <c r="I20" s="1"/>
      <c r="J20" s="1"/>
      <c r="K20" s="1"/>
      <c r="L20" s="1"/>
      <c r="M20" s="1"/>
      <c r="N20" s="1"/>
      <c r="O20" s="1"/>
      <c r="P20" s="1"/>
      <c r="Q20" s="1"/>
      <c r="R20" s="1"/>
      <c r="S20" s="1"/>
      <c r="T20" s="1"/>
      <c r="U20" s="1"/>
      <c r="V20" s="1"/>
    </row>
    <row r="21" spans="1:27" ht="12.75">
      <c r="A21" s="11">
        <v>52</v>
      </c>
      <c r="B21" s="11" t="s">
        <v>1</v>
      </c>
      <c r="C21" s="12" t="s">
        <v>16</v>
      </c>
      <c r="D21" s="12" t="s">
        <v>16</v>
      </c>
      <c r="E21" s="12"/>
      <c r="F21" s="12" t="s">
        <v>16</v>
      </c>
      <c r="G21" s="12" t="s">
        <v>16</v>
      </c>
      <c r="H21" s="12" t="s">
        <v>16</v>
      </c>
      <c r="I21" s="12">
        <v>6</v>
      </c>
      <c r="J21" s="12">
        <v>3</v>
      </c>
      <c r="K21" s="12">
        <v>6</v>
      </c>
      <c r="L21" s="12">
        <v>2</v>
      </c>
      <c r="M21" s="12"/>
      <c r="N21" s="12"/>
      <c r="O21" s="12">
        <v>10</v>
      </c>
      <c r="P21" s="12">
        <v>9</v>
      </c>
      <c r="Q21" s="12">
        <v>9</v>
      </c>
      <c r="R21" s="12" t="s">
        <v>16</v>
      </c>
      <c r="S21" s="12" t="s">
        <v>16</v>
      </c>
      <c r="T21" s="12" t="s">
        <v>16</v>
      </c>
      <c r="U21" s="1"/>
      <c r="V21" t="str">
        <f>IF(B21=0,"",B21)</f>
        <v>Pinnocchio</v>
      </c>
      <c r="Z21" t="s">
        <v>16</v>
      </c>
      <c r="AA21" t="s">
        <v>38</v>
      </c>
    </row>
    <row r="22" spans="1:27" ht="12.75">
      <c r="A22" s="11">
        <v>281</v>
      </c>
      <c r="B22" s="11" t="s">
        <v>2</v>
      </c>
      <c r="C22" s="12">
        <v>7</v>
      </c>
      <c r="D22" s="12">
        <v>9</v>
      </c>
      <c r="E22" s="12"/>
      <c r="F22" s="12">
        <v>5</v>
      </c>
      <c r="G22" s="12">
        <v>7</v>
      </c>
      <c r="H22" s="12">
        <v>6</v>
      </c>
      <c r="I22" s="12">
        <v>8</v>
      </c>
      <c r="J22" s="12">
        <v>9</v>
      </c>
      <c r="K22" s="12">
        <v>7</v>
      </c>
      <c r="L22" s="12">
        <v>5</v>
      </c>
      <c r="M22" s="12"/>
      <c r="N22" s="12"/>
      <c r="O22" s="12">
        <v>6</v>
      </c>
      <c r="P22" s="12">
        <v>5</v>
      </c>
      <c r="Q22" s="12">
        <v>6</v>
      </c>
      <c r="R22" s="12" t="s">
        <v>16</v>
      </c>
      <c r="S22" s="12" t="s">
        <v>16</v>
      </c>
      <c r="T22" s="12" t="s">
        <v>16</v>
      </c>
      <c r="U22" s="1"/>
      <c r="V22" t="str">
        <f aca="true" t="shared" si="0" ref="V22:V40">IF(B22=0,"",B22)</f>
        <v>Eightball</v>
      </c>
      <c r="Z22" t="s">
        <v>27</v>
      </c>
      <c r="AA22" t="s">
        <v>39</v>
      </c>
    </row>
    <row r="23" spans="1:27" ht="12.75">
      <c r="A23" s="11">
        <v>249</v>
      </c>
      <c r="B23" s="11" t="s">
        <v>3</v>
      </c>
      <c r="C23" s="12">
        <v>4</v>
      </c>
      <c r="D23" s="12">
        <v>7</v>
      </c>
      <c r="E23" s="12"/>
      <c r="F23" s="12">
        <v>7</v>
      </c>
      <c r="G23" s="12">
        <v>4</v>
      </c>
      <c r="H23" s="12">
        <v>8</v>
      </c>
      <c r="I23" s="12">
        <v>9</v>
      </c>
      <c r="J23" s="12">
        <v>8</v>
      </c>
      <c r="K23" s="12">
        <v>8</v>
      </c>
      <c r="L23" s="12">
        <v>7</v>
      </c>
      <c r="M23" s="12"/>
      <c r="N23" s="12"/>
      <c r="O23" s="12">
        <v>12</v>
      </c>
      <c r="P23" s="12">
        <v>7</v>
      </c>
      <c r="Q23" s="12">
        <v>11</v>
      </c>
      <c r="R23" s="12" t="s">
        <v>16</v>
      </c>
      <c r="S23" s="12" t="s">
        <v>16</v>
      </c>
      <c r="T23" s="12" t="s">
        <v>16</v>
      </c>
      <c r="U23" s="1"/>
      <c r="V23" t="str">
        <f t="shared" si="0"/>
        <v>Dolce</v>
      </c>
      <c r="Z23" t="s">
        <v>29</v>
      </c>
      <c r="AA23" t="s">
        <v>40</v>
      </c>
    </row>
    <row r="24" spans="1:27" ht="12.75">
      <c r="A24" s="11">
        <v>97</v>
      </c>
      <c r="B24" s="11" t="s">
        <v>4</v>
      </c>
      <c r="C24" s="12">
        <v>6</v>
      </c>
      <c r="D24" s="12">
        <v>6</v>
      </c>
      <c r="E24" s="12"/>
      <c r="F24" s="12" t="s">
        <v>16</v>
      </c>
      <c r="G24" s="12" t="s">
        <v>16</v>
      </c>
      <c r="H24" s="12" t="s">
        <v>16</v>
      </c>
      <c r="I24" s="12" t="s">
        <v>16</v>
      </c>
      <c r="J24" s="12" t="s">
        <v>16</v>
      </c>
      <c r="K24" s="12" t="s">
        <v>16</v>
      </c>
      <c r="L24" s="12" t="s">
        <v>16</v>
      </c>
      <c r="M24" s="12"/>
      <c r="N24" s="12"/>
      <c r="O24" s="12" t="s">
        <v>16</v>
      </c>
      <c r="P24" s="12" t="s">
        <v>16</v>
      </c>
      <c r="Q24" s="12" t="s">
        <v>16</v>
      </c>
      <c r="R24" s="12" t="s">
        <v>16</v>
      </c>
      <c r="S24" s="12" t="s">
        <v>16</v>
      </c>
      <c r="T24" s="12" t="s">
        <v>16</v>
      </c>
      <c r="U24" s="1"/>
      <c r="V24" t="str">
        <f t="shared" si="0"/>
        <v>Schatz</v>
      </c>
      <c r="Z24" t="s">
        <v>28</v>
      </c>
      <c r="AA24" t="s">
        <v>41</v>
      </c>
    </row>
    <row r="25" spans="1:27" ht="12.75">
      <c r="A25" s="11">
        <v>205</v>
      </c>
      <c r="B25" s="11" t="s">
        <v>18</v>
      </c>
      <c r="C25" s="12"/>
      <c r="D25" s="12"/>
      <c r="E25" s="12"/>
      <c r="F25" s="12"/>
      <c r="G25" s="12"/>
      <c r="H25" s="12"/>
      <c r="I25" s="12"/>
      <c r="J25" s="12"/>
      <c r="K25" s="12"/>
      <c r="L25" s="12"/>
      <c r="M25" s="12"/>
      <c r="N25" s="12"/>
      <c r="O25" s="12"/>
      <c r="P25" s="12"/>
      <c r="Q25" s="12"/>
      <c r="R25" s="12"/>
      <c r="S25" s="12"/>
      <c r="T25" s="12"/>
      <c r="U25" s="1"/>
      <c r="V25" t="str">
        <f t="shared" si="0"/>
        <v>The Office</v>
      </c>
      <c r="Z25" t="s">
        <v>43</v>
      </c>
      <c r="AA25" t="s">
        <v>42</v>
      </c>
    </row>
    <row r="26" spans="1:27" ht="12.75">
      <c r="A26" s="11">
        <v>175</v>
      </c>
      <c r="B26" s="11" t="s">
        <v>17</v>
      </c>
      <c r="C26" s="12"/>
      <c r="D26" s="12"/>
      <c r="E26" s="12"/>
      <c r="F26" s="12"/>
      <c r="G26" s="12"/>
      <c r="H26" s="12"/>
      <c r="I26" s="12"/>
      <c r="J26" s="12"/>
      <c r="K26" s="12"/>
      <c r="L26" s="12"/>
      <c r="M26" s="12"/>
      <c r="N26" s="12"/>
      <c r="O26" s="12"/>
      <c r="P26" s="12"/>
      <c r="Q26" s="12"/>
      <c r="R26" s="12"/>
      <c r="S26" s="12"/>
      <c r="T26" s="12"/>
      <c r="U26" s="1"/>
      <c r="V26" t="str">
        <f t="shared" si="0"/>
        <v>Over the Edge</v>
      </c>
      <c r="Z26" t="s">
        <v>23</v>
      </c>
      <c r="AA26" t="s">
        <v>45</v>
      </c>
    </row>
    <row r="27" spans="1:22" ht="12.75">
      <c r="A27" s="11">
        <v>155</v>
      </c>
      <c r="B27" s="11" t="s">
        <v>21</v>
      </c>
      <c r="C27" s="12">
        <v>11</v>
      </c>
      <c r="D27" s="12">
        <v>10</v>
      </c>
      <c r="E27" s="12"/>
      <c r="F27" s="12">
        <v>8</v>
      </c>
      <c r="G27" s="12">
        <v>9</v>
      </c>
      <c r="H27" s="12">
        <v>3</v>
      </c>
      <c r="I27" s="12">
        <v>1</v>
      </c>
      <c r="J27" s="12">
        <v>2</v>
      </c>
      <c r="K27" s="12" t="s">
        <v>27</v>
      </c>
      <c r="L27" s="12">
        <v>1</v>
      </c>
      <c r="M27" s="12"/>
      <c r="N27" s="12"/>
      <c r="O27" s="12">
        <v>9</v>
      </c>
      <c r="P27" s="12">
        <v>3</v>
      </c>
      <c r="Q27" s="12">
        <v>7</v>
      </c>
      <c r="R27" s="12" t="s">
        <v>27</v>
      </c>
      <c r="S27" s="12">
        <v>3</v>
      </c>
      <c r="T27" s="12">
        <v>4</v>
      </c>
      <c r="U27" s="1"/>
      <c r="V27" t="str">
        <f t="shared" si="0"/>
        <v>Annagazander</v>
      </c>
    </row>
    <row r="28" spans="1:26" ht="12.75">
      <c r="A28" s="11">
        <v>485</v>
      </c>
      <c r="B28" s="11" t="s">
        <v>20</v>
      </c>
      <c r="C28" s="12">
        <v>2</v>
      </c>
      <c r="D28" s="12">
        <v>1</v>
      </c>
      <c r="E28" s="12"/>
      <c r="F28" s="12">
        <v>3</v>
      </c>
      <c r="G28" s="12">
        <v>3</v>
      </c>
      <c r="H28" s="12">
        <v>2</v>
      </c>
      <c r="I28" s="12">
        <v>3</v>
      </c>
      <c r="J28" s="12">
        <v>7</v>
      </c>
      <c r="K28" s="12">
        <v>3</v>
      </c>
      <c r="L28" s="12">
        <v>10</v>
      </c>
      <c r="M28" s="12"/>
      <c r="N28" s="12"/>
      <c r="O28" s="12">
        <v>5</v>
      </c>
      <c r="P28" s="12">
        <v>2</v>
      </c>
      <c r="Q28" s="12">
        <v>5</v>
      </c>
      <c r="R28" s="12">
        <v>1</v>
      </c>
      <c r="S28" s="12">
        <v>1</v>
      </c>
      <c r="T28" s="12">
        <v>1</v>
      </c>
      <c r="U28" s="1"/>
      <c r="V28" t="str">
        <f t="shared" si="0"/>
        <v>Argo III</v>
      </c>
      <c r="Z28" t="s">
        <v>46</v>
      </c>
    </row>
    <row r="29" spans="1:26" ht="12.75">
      <c r="A29" s="11">
        <v>16</v>
      </c>
      <c r="B29" s="11" t="s">
        <v>19</v>
      </c>
      <c r="C29" s="12">
        <v>5</v>
      </c>
      <c r="D29" s="12">
        <v>4</v>
      </c>
      <c r="E29" s="12"/>
      <c r="F29" s="12">
        <v>1</v>
      </c>
      <c r="G29" s="12">
        <v>1</v>
      </c>
      <c r="H29" s="12">
        <v>1</v>
      </c>
      <c r="I29" s="12">
        <v>5</v>
      </c>
      <c r="J29" s="12">
        <v>1</v>
      </c>
      <c r="K29" s="12">
        <v>1</v>
      </c>
      <c r="L29" s="12">
        <v>4</v>
      </c>
      <c r="M29" s="12"/>
      <c r="N29" s="12"/>
      <c r="O29" s="12">
        <v>3</v>
      </c>
      <c r="P29" s="12">
        <v>12</v>
      </c>
      <c r="Q29" s="12">
        <v>3</v>
      </c>
      <c r="R29" s="12">
        <v>3</v>
      </c>
      <c r="S29" s="12">
        <v>2</v>
      </c>
      <c r="T29" s="12">
        <v>2</v>
      </c>
      <c r="U29" s="1"/>
      <c r="V29" t="str">
        <f t="shared" si="0"/>
        <v>Shamrock IV</v>
      </c>
      <c r="Z29" t="s">
        <v>47</v>
      </c>
    </row>
    <row r="30" spans="1:26" ht="12.75">
      <c r="A30" s="11">
        <v>82</v>
      </c>
      <c r="B30" s="11" t="s">
        <v>24</v>
      </c>
      <c r="C30" s="12"/>
      <c r="D30" s="12"/>
      <c r="E30" s="12"/>
      <c r="F30" s="12"/>
      <c r="G30" s="12"/>
      <c r="H30" s="12"/>
      <c r="I30" s="12"/>
      <c r="J30" s="12"/>
      <c r="K30" s="12"/>
      <c r="L30" s="12"/>
      <c r="M30" s="12"/>
      <c r="N30" s="12"/>
      <c r="O30" s="12"/>
      <c r="P30" s="12"/>
      <c r="Q30" s="12"/>
      <c r="R30" s="12"/>
      <c r="S30" s="12"/>
      <c r="T30" s="12"/>
      <c r="U30" s="1"/>
      <c r="V30" t="str">
        <f t="shared" si="0"/>
        <v>Blues Power</v>
      </c>
      <c r="Z30" t="s">
        <v>48</v>
      </c>
    </row>
    <row r="31" spans="1:22" ht="12.75">
      <c r="A31" s="11">
        <v>484</v>
      </c>
      <c r="B31" s="11" t="s">
        <v>22</v>
      </c>
      <c r="C31" s="12">
        <v>10</v>
      </c>
      <c r="D31" s="12">
        <v>8</v>
      </c>
      <c r="E31" s="12"/>
      <c r="F31" s="12">
        <v>10</v>
      </c>
      <c r="G31" s="12">
        <v>10</v>
      </c>
      <c r="H31" s="12">
        <v>9</v>
      </c>
      <c r="I31" s="12" t="s">
        <v>16</v>
      </c>
      <c r="J31" s="12" t="s">
        <v>16</v>
      </c>
      <c r="K31" s="12" t="s">
        <v>16</v>
      </c>
      <c r="L31" s="12">
        <v>9</v>
      </c>
      <c r="M31" s="12"/>
      <c r="N31" s="12"/>
      <c r="O31" s="12">
        <v>11</v>
      </c>
      <c r="P31" s="12">
        <v>8</v>
      </c>
      <c r="Q31" s="12">
        <v>8</v>
      </c>
      <c r="R31" s="12" t="s">
        <v>16</v>
      </c>
      <c r="S31" s="12" t="s">
        <v>16</v>
      </c>
      <c r="T31" s="12" t="s">
        <v>16</v>
      </c>
      <c r="U31" s="1"/>
      <c r="V31" t="str">
        <f t="shared" si="0"/>
        <v>Jolly Mon</v>
      </c>
    </row>
    <row r="32" spans="1:22" ht="12.75">
      <c r="A32" s="11">
        <v>158</v>
      </c>
      <c r="B32" s="11" t="s">
        <v>25</v>
      </c>
      <c r="C32" s="12" t="s">
        <v>16</v>
      </c>
      <c r="D32" s="12" t="s">
        <v>16</v>
      </c>
      <c r="E32" s="12"/>
      <c r="F32" s="12" t="s">
        <v>16</v>
      </c>
      <c r="G32" s="12" t="s">
        <v>16</v>
      </c>
      <c r="H32" s="12" t="s">
        <v>16</v>
      </c>
      <c r="I32" s="12" t="s">
        <v>16</v>
      </c>
      <c r="J32" s="12" t="s">
        <v>16</v>
      </c>
      <c r="K32" s="12" t="s">
        <v>16</v>
      </c>
      <c r="L32" s="12">
        <v>11</v>
      </c>
      <c r="M32" s="12"/>
      <c r="N32" s="12"/>
      <c r="O32" s="12">
        <v>2</v>
      </c>
      <c r="P32" s="12">
        <v>1</v>
      </c>
      <c r="Q32" s="12">
        <v>2</v>
      </c>
      <c r="R32" s="12" t="s">
        <v>16</v>
      </c>
      <c r="S32" s="12" t="s">
        <v>16</v>
      </c>
      <c r="T32" s="12" t="s">
        <v>16</v>
      </c>
      <c r="U32" s="1"/>
      <c r="V32" t="str">
        <f t="shared" si="0"/>
        <v>Excitable Boy</v>
      </c>
    </row>
    <row r="33" spans="1:22" ht="12.75">
      <c r="A33" s="11">
        <v>265</v>
      </c>
      <c r="B33" s="11" t="s">
        <v>5</v>
      </c>
      <c r="C33" s="12">
        <v>9</v>
      </c>
      <c r="D33" s="12" t="s">
        <v>27</v>
      </c>
      <c r="E33" s="12"/>
      <c r="F33" s="12">
        <v>9</v>
      </c>
      <c r="G33" s="12">
        <v>8</v>
      </c>
      <c r="H33" s="12">
        <v>10</v>
      </c>
      <c r="I33" s="12">
        <v>7</v>
      </c>
      <c r="J33" s="12">
        <v>6</v>
      </c>
      <c r="K33" s="12">
        <v>5</v>
      </c>
      <c r="L33" s="12">
        <v>3</v>
      </c>
      <c r="M33" s="12"/>
      <c r="N33" s="12"/>
      <c r="O33" s="12">
        <v>4</v>
      </c>
      <c r="P33" s="12">
        <v>10</v>
      </c>
      <c r="Q33" s="12">
        <v>1</v>
      </c>
      <c r="R33" s="12">
        <v>2</v>
      </c>
      <c r="S33" s="12">
        <v>4</v>
      </c>
      <c r="T33" s="12">
        <v>3</v>
      </c>
      <c r="U33" s="1"/>
      <c r="V33" t="str">
        <f t="shared" si="0"/>
        <v>Gostosa</v>
      </c>
    </row>
    <row r="34" spans="1:22" ht="12.75">
      <c r="A34" s="11">
        <v>679</v>
      </c>
      <c r="B34" s="11" t="s">
        <v>50</v>
      </c>
      <c r="C34" s="12">
        <v>1</v>
      </c>
      <c r="D34" s="12">
        <v>2</v>
      </c>
      <c r="E34" s="12"/>
      <c r="F34" s="12">
        <v>4</v>
      </c>
      <c r="G34" s="12">
        <v>2</v>
      </c>
      <c r="H34" s="12">
        <v>4</v>
      </c>
      <c r="I34" s="12">
        <v>4</v>
      </c>
      <c r="J34" s="12">
        <v>5</v>
      </c>
      <c r="K34" s="12">
        <v>4</v>
      </c>
      <c r="L34" s="12">
        <v>6</v>
      </c>
      <c r="M34" s="12"/>
      <c r="N34" s="12"/>
      <c r="O34" s="12">
        <v>8</v>
      </c>
      <c r="P34" s="12">
        <v>4</v>
      </c>
      <c r="Q34" s="12">
        <v>10</v>
      </c>
      <c r="R34" s="12" t="s">
        <v>16</v>
      </c>
      <c r="S34" s="12" t="s">
        <v>16</v>
      </c>
      <c r="T34" s="12" t="s">
        <v>16</v>
      </c>
      <c r="U34" s="1"/>
      <c r="V34" t="str">
        <f t="shared" si="0"/>
        <v>Misty-two-six</v>
      </c>
    </row>
    <row r="35" spans="1:22" ht="12.75">
      <c r="A35" s="11">
        <v>588</v>
      </c>
      <c r="B35" s="11" t="s">
        <v>52</v>
      </c>
      <c r="C35" s="12">
        <v>8</v>
      </c>
      <c r="D35" s="12">
        <v>3</v>
      </c>
      <c r="E35" s="12"/>
      <c r="F35" s="12">
        <v>6</v>
      </c>
      <c r="G35" s="12">
        <v>6</v>
      </c>
      <c r="H35" s="12">
        <v>7</v>
      </c>
      <c r="I35" s="12" t="s">
        <v>16</v>
      </c>
      <c r="J35" s="12" t="s">
        <v>16</v>
      </c>
      <c r="K35" s="12" t="s">
        <v>16</v>
      </c>
      <c r="L35" s="12" t="s">
        <v>27</v>
      </c>
      <c r="M35" s="12"/>
      <c r="N35" s="12"/>
      <c r="O35" s="12">
        <v>7</v>
      </c>
      <c r="P35" s="12">
        <v>11</v>
      </c>
      <c r="Q35" s="12">
        <v>12</v>
      </c>
      <c r="R35" s="12" t="s">
        <v>16</v>
      </c>
      <c r="S35" s="12" t="s">
        <v>16</v>
      </c>
      <c r="T35" s="12" t="s">
        <v>16</v>
      </c>
      <c r="U35" s="1"/>
      <c r="V35" t="str">
        <f t="shared" si="0"/>
        <v>Gallant Fox</v>
      </c>
    </row>
    <row r="36" spans="1:22" ht="12.75">
      <c r="A36" s="11">
        <v>220</v>
      </c>
      <c r="B36" t="s">
        <v>53</v>
      </c>
      <c r="C36" s="12">
        <v>3</v>
      </c>
      <c r="D36" s="12">
        <v>5</v>
      </c>
      <c r="E36" s="12"/>
      <c r="F36" s="12">
        <v>2</v>
      </c>
      <c r="G36" s="12">
        <v>5</v>
      </c>
      <c r="H36" s="12">
        <v>5</v>
      </c>
      <c r="I36" s="12">
        <v>2</v>
      </c>
      <c r="J36" s="12">
        <v>4</v>
      </c>
      <c r="K36" s="12">
        <v>2</v>
      </c>
      <c r="L36" s="12">
        <v>8</v>
      </c>
      <c r="M36" s="12"/>
      <c r="N36" s="12"/>
      <c r="O36" s="12">
        <v>1</v>
      </c>
      <c r="P36" s="12">
        <v>6</v>
      </c>
      <c r="Q36" s="12">
        <v>4</v>
      </c>
      <c r="R36" s="12" t="s">
        <v>16</v>
      </c>
      <c r="S36" s="12" t="s">
        <v>16</v>
      </c>
      <c r="T36" s="12" t="s">
        <v>16</v>
      </c>
      <c r="U36" s="1"/>
      <c r="V36" t="str">
        <f t="shared" si="0"/>
        <v>Kikiyaon </v>
      </c>
    </row>
    <row r="37" spans="1:22" ht="12.75">
      <c r="A37" s="11"/>
      <c r="B37" s="11"/>
      <c r="C37" s="12"/>
      <c r="D37" s="12"/>
      <c r="E37" s="12"/>
      <c r="F37" s="12"/>
      <c r="G37" s="12"/>
      <c r="H37" s="12"/>
      <c r="I37" s="12"/>
      <c r="J37" s="12"/>
      <c r="K37" s="12"/>
      <c r="L37" s="12"/>
      <c r="M37" s="12"/>
      <c r="N37" s="12"/>
      <c r="O37" s="12"/>
      <c r="P37" s="12"/>
      <c r="Q37" s="12"/>
      <c r="R37" s="12"/>
      <c r="S37" s="12"/>
      <c r="T37" s="12"/>
      <c r="U37" s="1"/>
      <c r="V37">
        <f t="shared" si="0"/>
      </c>
    </row>
    <row r="38" spans="1:22" ht="12.75">
      <c r="A38" s="11"/>
      <c r="B38" s="11"/>
      <c r="C38" s="12"/>
      <c r="D38" s="12"/>
      <c r="E38" s="12"/>
      <c r="F38" s="12"/>
      <c r="G38" s="12"/>
      <c r="H38" s="12"/>
      <c r="I38" s="12"/>
      <c r="J38" s="12"/>
      <c r="K38" s="12"/>
      <c r="L38" s="12"/>
      <c r="M38" s="12"/>
      <c r="N38" s="12"/>
      <c r="O38" s="12"/>
      <c r="P38" s="12"/>
      <c r="Q38" s="12"/>
      <c r="R38" s="12"/>
      <c r="S38" s="12"/>
      <c r="T38" s="12"/>
      <c r="U38" s="1"/>
      <c r="V38">
        <f t="shared" si="0"/>
      </c>
    </row>
    <row r="39" spans="1:22" ht="12.75">
      <c r="A39" s="11"/>
      <c r="B39" s="11"/>
      <c r="C39" s="12"/>
      <c r="D39" s="12"/>
      <c r="E39" s="12"/>
      <c r="F39" s="12"/>
      <c r="G39" s="12"/>
      <c r="H39" s="12"/>
      <c r="I39" s="12"/>
      <c r="J39" s="12"/>
      <c r="K39" s="12"/>
      <c r="L39" s="12"/>
      <c r="M39" s="12"/>
      <c r="N39" s="12"/>
      <c r="O39" s="12"/>
      <c r="P39" s="12"/>
      <c r="Q39" s="12"/>
      <c r="R39" s="12"/>
      <c r="S39" s="12"/>
      <c r="T39" s="12"/>
      <c r="U39" s="1"/>
      <c r="V39">
        <f t="shared" si="0"/>
      </c>
    </row>
    <row r="40" spans="1:22" ht="12.75">
      <c r="A40" s="11"/>
      <c r="B40" s="11"/>
      <c r="C40" s="12"/>
      <c r="D40" s="12"/>
      <c r="E40" s="12"/>
      <c r="F40" s="12"/>
      <c r="G40" s="12"/>
      <c r="H40" s="12"/>
      <c r="I40" s="12"/>
      <c r="J40" s="12"/>
      <c r="K40" s="12"/>
      <c r="L40" s="12"/>
      <c r="M40" s="12"/>
      <c r="N40" s="12"/>
      <c r="O40" s="12"/>
      <c r="P40" s="12"/>
      <c r="Q40" s="12"/>
      <c r="R40" s="12"/>
      <c r="S40" s="12"/>
      <c r="T40" s="12"/>
      <c r="U40" s="1"/>
      <c r="V40">
        <f t="shared" si="0"/>
      </c>
    </row>
    <row r="41" spans="18:22" ht="12.75">
      <c r="R41" s="1"/>
      <c r="S41" s="1"/>
      <c r="T41" s="1"/>
      <c r="U41" s="1"/>
      <c r="V41" s="2"/>
    </row>
    <row r="42" spans="2:26" ht="12.75">
      <c r="B42" t="s">
        <v>6</v>
      </c>
      <c r="C42" s="8">
        <f aca="true" t="shared" si="1" ref="C42:I42">COUNTA(C21:C40)-COUNTIF(C21:C40,"dnc")-COUNTIF(C21:C40,"bye")</f>
        <v>11</v>
      </c>
      <c r="D42" s="8">
        <f t="shared" si="1"/>
        <v>11</v>
      </c>
      <c r="E42" s="8">
        <f t="shared" si="1"/>
        <v>0</v>
      </c>
      <c r="F42" s="8">
        <f t="shared" si="1"/>
        <v>10</v>
      </c>
      <c r="G42" s="8">
        <f t="shared" si="1"/>
        <v>10</v>
      </c>
      <c r="H42" s="8">
        <f t="shared" si="1"/>
        <v>10</v>
      </c>
      <c r="I42" s="8">
        <f t="shared" si="1"/>
        <v>9</v>
      </c>
      <c r="J42" s="8">
        <f aca="true" t="shared" si="2" ref="J42:T42">COUNTA(J21:J40)-COUNTIF(J21:J40,"dnc")-COUNTIF(J21:J40,"bye")</f>
        <v>9</v>
      </c>
      <c r="K42" s="8">
        <f t="shared" si="2"/>
        <v>9</v>
      </c>
      <c r="L42" s="8">
        <f t="shared" si="2"/>
        <v>12</v>
      </c>
      <c r="M42" s="8">
        <f t="shared" si="2"/>
        <v>0</v>
      </c>
      <c r="N42" s="8">
        <f t="shared" si="2"/>
        <v>0</v>
      </c>
      <c r="O42" s="8">
        <f t="shared" si="2"/>
        <v>12</v>
      </c>
      <c r="P42" s="8">
        <f>COUNTA(P21:P40)-COUNTIF(P21:P40,"dnc")-COUNTIF(P21:P40,"bye")</f>
        <v>12</v>
      </c>
      <c r="Q42" s="8">
        <f>COUNTA(Q21:Q40)-COUNTIF(Q21:Q40,"dnc")-COUNTIF(Q21:Q40,"bye")</f>
        <v>12</v>
      </c>
      <c r="R42" s="8">
        <f t="shared" si="2"/>
        <v>4</v>
      </c>
      <c r="S42" s="8">
        <f t="shared" si="2"/>
        <v>4</v>
      </c>
      <c r="T42" s="8">
        <f t="shared" si="2"/>
        <v>4</v>
      </c>
      <c r="U42" s="1"/>
      <c r="V42" s="1"/>
      <c r="W42" s="1"/>
      <c r="X42" s="1"/>
      <c r="Y42" s="1"/>
      <c r="Z42" s="1"/>
    </row>
    <row r="43" spans="3:26" ht="12.75">
      <c r="C43" s="1"/>
      <c r="D43" s="1"/>
      <c r="E43" s="1"/>
      <c r="F43" s="1"/>
      <c r="G43" s="1"/>
      <c r="H43" s="1"/>
      <c r="I43" s="1"/>
      <c r="J43" s="1"/>
      <c r="K43" s="1"/>
      <c r="L43" s="1"/>
      <c r="M43" s="1"/>
      <c r="N43" s="1"/>
      <c r="O43" s="1"/>
      <c r="P43" s="1"/>
      <c r="Q43" s="1"/>
      <c r="R43" s="1"/>
      <c r="S43" s="1"/>
      <c r="T43" s="1"/>
      <c r="U43" s="1"/>
      <c r="V43" s="1" t="s">
        <v>8</v>
      </c>
      <c r="W43" s="1" t="s">
        <v>10</v>
      </c>
      <c r="X43" s="1" t="s">
        <v>14</v>
      </c>
      <c r="Y43" s="1" t="s">
        <v>12</v>
      </c>
      <c r="Z43" s="1"/>
    </row>
    <row r="44" spans="3:26" ht="12.75">
      <c r="C44" s="1"/>
      <c r="D44" s="1"/>
      <c r="E44" s="1"/>
      <c r="F44" s="1"/>
      <c r="G44" s="1"/>
      <c r="H44" s="1"/>
      <c r="I44" s="1"/>
      <c r="J44" s="1"/>
      <c r="K44" s="1"/>
      <c r="L44" s="1"/>
      <c r="M44" s="1"/>
      <c r="N44" s="1"/>
      <c r="O44" s="1"/>
      <c r="P44" s="1"/>
      <c r="Q44" s="1"/>
      <c r="U44" s="1" t="s">
        <v>13</v>
      </c>
      <c r="V44" s="1" t="s">
        <v>9</v>
      </c>
      <c r="W44" s="1" t="s">
        <v>11</v>
      </c>
      <c r="X44" s="1" t="s">
        <v>15</v>
      </c>
      <c r="Y44" s="1" t="s">
        <v>13</v>
      </c>
      <c r="Z44" s="1" t="s">
        <v>30</v>
      </c>
    </row>
    <row r="45" spans="1:28" ht="12.75">
      <c r="A45">
        <f>IF($A21=0,"",$A21)</f>
        <v>52</v>
      </c>
      <c r="B45" t="str">
        <f>IF($B21=0,"",$B21)</f>
        <v>Pinnocchio</v>
      </c>
      <c r="C45" s="9">
        <f>IF(OR(C21="dnc",C21="dnf",C21="dsq",C21="ocs",C21="ret"),C$42+1,C21)</f>
        <v>12</v>
      </c>
      <c r="D45" s="9">
        <f aca="true" t="shared" si="3" ref="D45:T45">IF(OR(D21="dnc",D21="dnf",D21="dsq",D21="ocs",D21="ret"),D$42+1,D21)</f>
        <v>12</v>
      </c>
      <c r="E45" s="9">
        <f t="shared" si="3"/>
        <v>0</v>
      </c>
      <c r="F45" s="9">
        <f t="shared" si="3"/>
        <v>11</v>
      </c>
      <c r="G45" s="9">
        <f t="shared" si="3"/>
        <v>11</v>
      </c>
      <c r="H45" s="9">
        <f t="shared" si="3"/>
        <v>11</v>
      </c>
      <c r="I45" s="9">
        <f t="shared" si="3"/>
        <v>6</v>
      </c>
      <c r="J45" s="9">
        <f t="shared" si="3"/>
        <v>3</v>
      </c>
      <c r="K45" s="9">
        <f t="shared" si="3"/>
        <v>6</v>
      </c>
      <c r="L45" s="9">
        <f t="shared" si="3"/>
        <v>2</v>
      </c>
      <c r="M45" s="9">
        <f>IF(OR(M21="dnc",M21="dnf",M21="dsq",M21="ocs",M21="ret"),M$42+1,M21)</f>
        <v>0</v>
      </c>
      <c r="N45" s="9">
        <f>IF(OR(N21="dnc",N21="dnf",N21="dsq",N21="ocs",N21="ret"),N$42+1,N21)</f>
        <v>0</v>
      </c>
      <c r="O45" s="9">
        <f>IF(OR(O21="dnc",O21="dnf",O21="dsq",O21="ocs",O21="ret"),O$42+1,O21)</f>
        <v>10</v>
      </c>
      <c r="P45" s="9">
        <f>IF(OR(P21="dnc",P21="dnf",P21="dsq",P21="ocs",P21="ret"),P$42+1,P21)</f>
        <v>9</v>
      </c>
      <c r="Q45" s="9">
        <f>IF(OR(Q21="dnc",Q21="dnf",Q21="dsq",Q21="ocs",Q21="ret"),Q$42+1,Q21)</f>
        <v>9</v>
      </c>
      <c r="R45" s="9">
        <f t="shared" si="3"/>
        <v>5</v>
      </c>
      <c r="S45" s="9">
        <f t="shared" si="3"/>
        <v>5</v>
      </c>
      <c r="T45" s="9">
        <f t="shared" si="3"/>
        <v>5</v>
      </c>
      <c r="U45" s="9">
        <f>COUNTIF(C45:T45,"bye")</f>
        <v>0</v>
      </c>
      <c r="V45" s="9">
        <f>SUM(C45:T45)</f>
        <v>117</v>
      </c>
      <c r="W45" s="9">
        <f>LARGE((C45:T45),1)*($C$13&gt;0)+LARGE((C45:T45),2)*($C$13&gt;1)+LARGE((C45:T45),3)*($C$13&gt;2)+LARGE((C45:T45),4)*($C$13&gt;3)</f>
        <v>35</v>
      </c>
      <c r="X45" s="9">
        <f>V45-W45</f>
        <v>82</v>
      </c>
      <c r="Y45" s="10">
        <f>X45*($C$12-$C$13)/($C$12-$C$13-U45)</f>
        <v>82</v>
      </c>
      <c r="Z45" s="1">
        <f>IF(RANK(Y45,Y$45:Y$64,1)=1,"",RANK(Y45,Y$45:Y$64,1)-20+C$14)</f>
        <v>9</v>
      </c>
      <c r="AA45" s="6" t="str">
        <f aca="true" t="shared" si="4" ref="AA45:AA64">IF($B21=0,"",$B21)</f>
        <v>Pinnocchio</v>
      </c>
      <c r="AB45" s="6"/>
    </row>
    <row r="46" spans="1:28" ht="12.75">
      <c r="A46">
        <f aca="true" t="shared" si="5" ref="A46:A64">IF($A22=0,"",$A22)</f>
        <v>281</v>
      </c>
      <c r="B46" t="str">
        <f aca="true" t="shared" si="6" ref="B46:B64">IF($B22=0,"",$B22)</f>
        <v>Eightball</v>
      </c>
      <c r="C46" s="9">
        <f aca="true" t="shared" si="7" ref="C46:T46">IF(OR(C22="dnc",C22="dnf",C22="dsq",C22="ocs",C22="ret"),C$42+1,C22)</f>
        <v>7</v>
      </c>
      <c r="D46" s="9">
        <f t="shared" si="7"/>
        <v>9</v>
      </c>
      <c r="E46" s="9">
        <f t="shared" si="7"/>
        <v>0</v>
      </c>
      <c r="F46" s="9">
        <f t="shared" si="7"/>
        <v>5</v>
      </c>
      <c r="G46" s="9">
        <f t="shared" si="7"/>
        <v>7</v>
      </c>
      <c r="H46" s="9">
        <f t="shared" si="7"/>
        <v>6</v>
      </c>
      <c r="I46" s="9">
        <f t="shared" si="7"/>
        <v>8</v>
      </c>
      <c r="J46" s="9">
        <f t="shared" si="7"/>
        <v>9</v>
      </c>
      <c r="K46" s="9">
        <f t="shared" si="7"/>
        <v>7</v>
      </c>
      <c r="L46" s="9">
        <f t="shared" si="7"/>
        <v>5</v>
      </c>
      <c r="M46" s="9">
        <f t="shared" si="7"/>
        <v>0</v>
      </c>
      <c r="N46" s="9">
        <f t="shared" si="7"/>
        <v>0</v>
      </c>
      <c r="O46" s="9">
        <f t="shared" si="7"/>
        <v>6</v>
      </c>
      <c r="P46" s="9">
        <f t="shared" si="7"/>
        <v>5</v>
      </c>
      <c r="Q46" s="9">
        <f t="shared" si="7"/>
        <v>6</v>
      </c>
      <c r="R46" s="9">
        <f t="shared" si="7"/>
        <v>5</v>
      </c>
      <c r="S46" s="9">
        <f t="shared" si="7"/>
        <v>5</v>
      </c>
      <c r="T46" s="9">
        <f t="shared" si="7"/>
        <v>5</v>
      </c>
      <c r="U46" s="9">
        <f aca="true" t="shared" si="8" ref="U46:U57">COUNTIF(C46:T46,"bye")</f>
        <v>0</v>
      </c>
      <c r="V46" s="9">
        <f aca="true" t="shared" si="9" ref="V46:V57">SUM(C46:T46)</f>
        <v>95</v>
      </c>
      <c r="W46" s="9">
        <f aca="true" t="shared" si="10" ref="W46:W57">LARGE((C46:T46),1)*($C$13&gt;0)+LARGE((C46:T46),2)*($C$13&gt;1)+LARGE((C46:T46),3)*($C$13&gt;2)+LARGE((C46:T46),4)*($C$13&gt;3)</f>
        <v>26</v>
      </c>
      <c r="X46" s="9">
        <f aca="true" t="shared" si="11" ref="X46:X57">V46-W46</f>
        <v>69</v>
      </c>
      <c r="Y46" s="10">
        <f aca="true" t="shared" si="12" ref="Y46:Y57">X46*($C$12-$C$13)/($C$12-$C$13-U46)</f>
        <v>69</v>
      </c>
      <c r="Z46" s="1">
        <f aca="true" t="shared" si="13" ref="Z46:Z64">IF(RANK(Y46,Y$45:Y$64,1)=1,"",RANK(Y46,Y$45:Y$64,1)-20+C$14)</f>
        <v>7</v>
      </c>
      <c r="AA46" s="6" t="str">
        <f t="shared" si="4"/>
        <v>Eightball</v>
      </c>
      <c r="AB46" s="6"/>
    </row>
    <row r="47" spans="1:28" ht="12.75">
      <c r="A47">
        <f t="shared" si="5"/>
        <v>249</v>
      </c>
      <c r="B47" t="str">
        <f t="shared" si="6"/>
        <v>Dolce</v>
      </c>
      <c r="C47" s="9">
        <f aca="true" t="shared" si="14" ref="C47:T47">IF(OR(C23="dnc",C23="dnf",C23="dsq",C23="ocs",C23="ret"),C$42+1,C23)</f>
        <v>4</v>
      </c>
      <c r="D47" s="9">
        <f t="shared" si="14"/>
        <v>7</v>
      </c>
      <c r="E47" s="9">
        <f t="shared" si="14"/>
        <v>0</v>
      </c>
      <c r="F47" s="9">
        <f t="shared" si="14"/>
        <v>7</v>
      </c>
      <c r="G47" s="9">
        <f t="shared" si="14"/>
        <v>4</v>
      </c>
      <c r="H47" s="9">
        <f t="shared" si="14"/>
        <v>8</v>
      </c>
      <c r="I47" s="9">
        <f t="shared" si="14"/>
        <v>9</v>
      </c>
      <c r="J47" s="9">
        <f t="shared" si="14"/>
        <v>8</v>
      </c>
      <c r="K47" s="9">
        <f t="shared" si="14"/>
        <v>8</v>
      </c>
      <c r="L47" s="9">
        <f t="shared" si="14"/>
        <v>7</v>
      </c>
      <c r="M47" s="9">
        <f t="shared" si="14"/>
        <v>0</v>
      </c>
      <c r="N47" s="9">
        <f t="shared" si="14"/>
        <v>0</v>
      </c>
      <c r="O47" s="9">
        <f t="shared" si="14"/>
        <v>12</v>
      </c>
      <c r="P47" s="9">
        <f t="shared" si="14"/>
        <v>7</v>
      </c>
      <c r="Q47" s="9">
        <f t="shared" si="14"/>
        <v>11</v>
      </c>
      <c r="R47" s="9">
        <f t="shared" si="14"/>
        <v>5</v>
      </c>
      <c r="S47" s="9">
        <f t="shared" si="14"/>
        <v>5</v>
      </c>
      <c r="T47" s="9">
        <f t="shared" si="14"/>
        <v>5</v>
      </c>
      <c r="U47" s="9">
        <f t="shared" si="8"/>
        <v>0</v>
      </c>
      <c r="V47" s="9">
        <f t="shared" si="9"/>
        <v>107</v>
      </c>
      <c r="W47" s="9">
        <f t="shared" si="10"/>
        <v>32</v>
      </c>
      <c r="X47" s="9">
        <f t="shared" si="11"/>
        <v>75</v>
      </c>
      <c r="Y47" s="10">
        <f t="shared" si="12"/>
        <v>75</v>
      </c>
      <c r="Z47" s="1">
        <f t="shared" si="13"/>
        <v>8</v>
      </c>
      <c r="AA47" s="6" t="str">
        <f t="shared" si="4"/>
        <v>Dolce</v>
      </c>
      <c r="AB47" s="6"/>
    </row>
    <row r="48" spans="1:28" ht="12.75">
      <c r="A48">
        <f t="shared" si="5"/>
        <v>97</v>
      </c>
      <c r="B48" t="str">
        <f t="shared" si="6"/>
        <v>Schatz</v>
      </c>
      <c r="C48" s="9">
        <f aca="true" t="shared" si="15" ref="C48:T48">IF(OR(C24="dnc",C24="dnf",C24="dsq",C24="ocs",C24="ret"),C$42+1,C24)</f>
        <v>6</v>
      </c>
      <c r="D48" s="9">
        <f t="shared" si="15"/>
        <v>6</v>
      </c>
      <c r="E48" s="9">
        <f t="shared" si="15"/>
        <v>0</v>
      </c>
      <c r="F48" s="9">
        <f t="shared" si="15"/>
        <v>11</v>
      </c>
      <c r="G48" s="9">
        <f t="shared" si="15"/>
        <v>11</v>
      </c>
      <c r="H48" s="9">
        <f t="shared" si="15"/>
        <v>11</v>
      </c>
      <c r="I48" s="9">
        <f t="shared" si="15"/>
        <v>10</v>
      </c>
      <c r="J48" s="9">
        <f t="shared" si="15"/>
        <v>10</v>
      </c>
      <c r="K48" s="9">
        <f t="shared" si="15"/>
        <v>10</v>
      </c>
      <c r="L48" s="9">
        <f t="shared" si="15"/>
        <v>13</v>
      </c>
      <c r="M48" s="9">
        <f t="shared" si="15"/>
        <v>0</v>
      </c>
      <c r="N48" s="9">
        <f t="shared" si="15"/>
        <v>0</v>
      </c>
      <c r="O48" s="9">
        <f t="shared" si="15"/>
        <v>13</v>
      </c>
      <c r="P48" s="9">
        <f t="shared" si="15"/>
        <v>13</v>
      </c>
      <c r="Q48" s="9">
        <f t="shared" si="15"/>
        <v>13</v>
      </c>
      <c r="R48" s="9">
        <f t="shared" si="15"/>
        <v>5</v>
      </c>
      <c r="S48" s="9">
        <f t="shared" si="15"/>
        <v>5</v>
      </c>
      <c r="T48" s="9">
        <f t="shared" si="15"/>
        <v>5</v>
      </c>
      <c r="U48" s="9">
        <f t="shared" si="8"/>
        <v>0</v>
      </c>
      <c r="V48" s="9">
        <f t="shared" si="9"/>
        <v>142</v>
      </c>
      <c r="W48" s="9">
        <f t="shared" si="10"/>
        <v>39</v>
      </c>
      <c r="X48" s="9">
        <f t="shared" si="11"/>
        <v>103</v>
      </c>
      <c r="Y48" s="10">
        <f t="shared" si="12"/>
        <v>103</v>
      </c>
      <c r="Z48" s="1">
        <f t="shared" si="13"/>
        <v>13</v>
      </c>
      <c r="AA48" s="6" t="str">
        <f t="shared" si="4"/>
        <v>Schatz</v>
      </c>
      <c r="AB48" s="6"/>
    </row>
    <row r="49" spans="1:28" ht="12.75">
      <c r="A49">
        <f t="shared" si="5"/>
        <v>205</v>
      </c>
      <c r="B49" t="str">
        <f t="shared" si="6"/>
        <v>The Office</v>
      </c>
      <c r="C49" s="9">
        <f aca="true" t="shared" si="16" ref="C49:T49">IF(OR(C25="dnc",C25="dnf",C25="dsq",C25="ocs",C25="ret"),C$42+1,C25)</f>
        <v>0</v>
      </c>
      <c r="D49" s="9">
        <f t="shared" si="16"/>
        <v>0</v>
      </c>
      <c r="E49" s="9">
        <f t="shared" si="16"/>
        <v>0</v>
      </c>
      <c r="F49" s="9">
        <f t="shared" si="16"/>
        <v>0</v>
      </c>
      <c r="G49" s="9">
        <f t="shared" si="16"/>
        <v>0</v>
      </c>
      <c r="H49" s="9">
        <f t="shared" si="16"/>
        <v>0</v>
      </c>
      <c r="I49" s="9">
        <f t="shared" si="16"/>
        <v>0</v>
      </c>
      <c r="J49" s="9">
        <f t="shared" si="16"/>
        <v>0</v>
      </c>
      <c r="K49" s="9">
        <f t="shared" si="16"/>
        <v>0</v>
      </c>
      <c r="L49" s="9">
        <f t="shared" si="16"/>
        <v>0</v>
      </c>
      <c r="M49" s="9">
        <f t="shared" si="16"/>
        <v>0</v>
      </c>
      <c r="N49" s="9">
        <f t="shared" si="16"/>
        <v>0</v>
      </c>
      <c r="O49" s="9">
        <f t="shared" si="16"/>
        <v>0</v>
      </c>
      <c r="P49" s="9">
        <f t="shared" si="16"/>
        <v>0</v>
      </c>
      <c r="Q49" s="9">
        <f t="shared" si="16"/>
        <v>0</v>
      </c>
      <c r="R49" s="9">
        <f t="shared" si="16"/>
        <v>0</v>
      </c>
      <c r="S49" s="9">
        <f t="shared" si="16"/>
        <v>0</v>
      </c>
      <c r="T49" s="9">
        <f t="shared" si="16"/>
        <v>0</v>
      </c>
      <c r="U49" s="9">
        <f t="shared" si="8"/>
        <v>0</v>
      </c>
      <c r="V49" s="9">
        <f t="shared" si="9"/>
        <v>0</v>
      </c>
      <c r="W49" s="9">
        <f t="shared" si="10"/>
        <v>0</v>
      </c>
      <c r="X49" s="9">
        <f t="shared" si="11"/>
        <v>0</v>
      </c>
      <c r="Y49" s="10">
        <f t="shared" si="12"/>
        <v>0</v>
      </c>
      <c r="Z49" s="1">
        <f t="shared" si="13"/>
      </c>
      <c r="AA49" s="6" t="str">
        <f t="shared" si="4"/>
        <v>The Office</v>
      </c>
      <c r="AB49" s="6"/>
    </row>
    <row r="50" spans="1:28" ht="12.75">
      <c r="A50">
        <f t="shared" si="5"/>
        <v>175</v>
      </c>
      <c r="B50" t="str">
        <f t="shared" si="6"/>
        <v>Over the Edge</v>
      </c>
      <c r="C50" s="9">
        <f aca="true" t="shared" si="17" ref="C50:T50">IF(OR(C26="dnc",C26="dnf",C26="dsq",C26="ocs",C26="ret"),C$42+1,C26)</f>
        <v>0</v>
      </c>
      <c r="D50" s="9">
        <f t="shared" si="17"/>
        <v>0</v>
      </c>
      <c r="E50" s="9">
        <f t="shared" si="17"/>
        <v>0</v>
      </c>
      <c r="F50" s="9">
        <f t="shared" si="17"/>
        <v>0</v>
      </c>
      <c r="G50" s="9">
        <f t="shared" si="17"/>
        <v>0</v>
      </c>
      <c r="H50" s="9">
        <f t="shared" si="17"/>
        <v>0</v>
      </c>
      <c r="I50" s="9">
        <f t="shared" si="17"/>
        <v>0</v>
      </c>
      <c r="J50" s="9">
        <f t="shared" si="17"/>
        <v>0</v>
      </c>
      <c r="K50" s="9">
        <f t="shared" si="17"/>
        <v>0</v>
      </c>
      <c r="L50" s="9">
        <f t="shared" si="17"/>
        <v>0</v>
      </c>
      <c r="M50" s="9">
        <f t="shared" si="17"/>
        <v>0</v>
      </c>
      <c r="N50" s="9">
        <f t="shared" si="17"/>
        <v>0</v>
      </c>
      <c r="O50" s="9">
        <f t="shared" si="17"/>
        <v>0</v>
      </c>
      <c r="P50" s="9">
        <f t="shared" si="17"/>
        <v>0</v>
      </c>
      <c r="Q50" s="9">
        <f t="shared" si="17"/>
        <v>0</v>
      </c>
      <c r="R50" s="9">
        <f t="shared" si="17"/>
        <v>0</v>
      </c>
      <c r="S50" s="9">
        <f t="shared" si="17"/>
        <v>0</v>
      </c>
      <c r="T50" s="9">
        <f t="shared" si="17"/>
        <v>0</v>
      </c>
      <c r="U50" s="9">
        <f t="shared" si="8"/>
        <v>0</v>
      </c>
      <c r="V50" s="9">
        <f t="shared" si="9"/>
        <v>0</v>
      </c>
      <c r="W50" s="9">
        <f t="shared" si="10"/>
        <v>0</v>
      </c>
      <c r="X50" s="9">
        <f t="shared" si="11"/>
        <v>0</v>
      </c>
      <c r="Y50" s="10">
        <f t="shared" si="12"/>
        <v>0</v>
      </c>
      <c r="Z50" s="1">
        <f t="shared" si="13"/>
      </c>
      <c r="AA50" s="6" t="str">
        <f t="shared" si="4"/>
        <v>Over the Edge</v>
      </c>
      <c r="AB50" s="6"/>
    </row>
    <row r="51" spans="1:28" ht="12.75">
      <c r="A51">
        <f t="shared" si="5"/>
        <v>155</v>
      </c>
      <c r="B51" t="str">
        <f t="shared" si="6"/>
        <v>Annagazander</v>
      </c>
      <c r="C51" s="9">
        <f aca="true" t="shared" si="18" ref="C51:T51">IF(OR(C27="dnc",C27="dnf",C27="dsq",C27="ocs",C27="ret"),C$42+1,C27)</f>
        <v>11</v>
      </c>
      <c r="D51" s="9">
        <f t="shared" si="18"/>
        <v>10</v>
      </c>
      <c r="E51" s="9">
        <f t="shared" si="18"/>
        <v>0</v>
      </c>
      <c r="F51" s="9">
        <f t="shared" si="18"/>
        <v>8</v>
      </c>
      <c r="G51" s="9">
        <f t="shared" si="18"/>
        <v>9</v>
      </c>
      <c r="H51" s="9">
        <f t="shared" si="18"/>
        <v>3</v>
      </c>
      <c r="I51" s="9">
        <f t="shared" si="18"/>
        <v>1</v>
      </c>
      <c r="J51" s="9">
        <f t="shared" si="18"/>
        <v>2</v>
      </c>
      <c r="K51" s="9">
        <f t="shared" si="18"/>
        <v>10</v>
      </c>
      <c r="L51" s="9">
        <f t="shared" si="18"/>
        <v>1</v>
      </c>
      <c r="M51" s="9">
        <f t="shared" si="18"/>
        <v>0</v>
      </c>
      <c r="N51" s="9">
        <f t="shared" si="18"/>
        <v>0</v>
      </c>
      <c r="O51" s="9">
        <f t="shared" si="18"/>
        <v>9</v>
      </c>
      <c r="P51" s="9">
        <f t="shared" si="18"/>
        <v>3</v>
      </c>
      <c r="Q51" s="9">
        <f t="shared" si="18"/>
        <v>7</v>
      </c>
      <c r="R51" s="9">
        <f t="shared" si="18"/>
        <v>5</v>
      </c>
      <c r="S51" s="9">
        <f t="shared" si="18"/>
        <v>3</v>
      </c>
      <c r="T51" s="9">
        <f t="shared" si="18"/>
        <v>4</v>
      </c>
      <c r="U51" s="9">
        <f t="shared" si="8"/>
        <v>0</v>
      </c>
      <c r="V51" s="9">
        <f t="shared" si="9"/>
        <v>86</v>
      </c>
      <c r="W51" s="9">
        <f t="shared" si="10"/>
        <v>31</v>
      </c>
      <c r="X51" s="9">
        <f t="shared" si="11"/>
        <v>55</v>
      </c>
      <c r="Y51" s="10">
        <f t="shared" si="12"/>
        <v>55</v>
      </c>
      <c r="Z51" s="1">
        <f t="shared" si="13"/>
        <v>5</v>
      </c>
      <c r="AA51" s="6" t="str">
        <f t="shared" si="4"/>
        <v>Annagazander</v>
      </c>
      <c r="AB51" s="6"/>
    </row>
    <row r="52" spans="1:28" ht="12.75">
      <c r="A52">
        <f t="shared" si="5"/>
        <v>485</v>
      </c>
      <c r="B52" t="str">
        <f t="shared" si="6"/>
        <v>Argo III</v>
      </c>
      <c r="C52" s="9">
        <f aca="true" t="shared" si="19" ref="C52:T52">IF(OR(C28="dnc",C28="dnf",C28="dsq",C28="ocs",C28="ret"),C$42+1,C28)</f>
        <v>2</v>
      </c>
      <c r="D52" s="9">
        <f t="shared" si="19"/>
        <v>1</v>
      </c>
      <c r="E52" s="9">
        <f t="shared" si="19"/>
        <v>0</v>
      </c>
      <c r="F52" s="9">
        <f t="shared" si="19"/>
        <v>3</v>
      </c>
      <c r="G52" s="9">
        <f t="shared" si="19"/>
        <v>3</v>
      </c>
      <c r="H52" s="9">
        <f t="shared" si="19"/>
        <v>2</v>
      </c>
      <c r="I52" s="9">
        <f t="shared" si="19"/>
        <v>3</v>
      </c>
      <c r="J52" s="9">
        <f t="shared" si="19"/>
        <v>7</v>
      </c>
      <c r="K52" s="9">
        <f t="shared" si="19"/>
        <v>3</v>
      </c>
      <c r="L52" s="9">
        <f t="shared" si="19"/>
        <v>10</v>
      </c>
      <c r="M52" s="9">
        <f t="shared" si="19"/>
        <v>0</v>
      </c>
      <c r="N52" s="9">
        <f t="shared" si="19"/>
        <v>0</v>
      </c>
      <c r="O52" s="9">
        <f t="shared" si="19"/>
        <v>5</v>
      </c>
      <c r="P52" s="9">
        <f t="shared" si="19"/>
        <v>2</v>
      </c>
      <c r="Q52" s="9">
        <f t="shared" si="19"/>
        <v>5</v>
      </c>
      <c r="R52" s="9">
        <f t="shared" si="19"/>
        <v>1</v>
      </c>
      <c r="S52" s="9">
        <f t="shared" si="19"/>
        <v>1</v>
      </c>
      <c r="T52" s="9">
        <f t="shared" si="19"/>
        <v>1</v>
      </c>
      <c r="U52" s="9">
        <f t="shared" si="8"/>
        <v>0</v>
      </c>
      <c r="V52" s="9">
        <f t="shared" si="9"/>
        <v>49</v>
      </c>
      <c r="W52" s="9">
        <f t="shared" si="10"/>
        <v>22</v>
      </c>
      <c r="X52" s="9">
        <f t="shared" si="11"/>
        <v>27</v>
      </c>
      <c r="Y52" s="10">
        <f t="shared" si="12"/>
        <v>27</v>
      </c>
      <c r="Z52" s="1">
        <f t="shared" si="13"/>
        <v>2</v>
      </c>
      <c r="AA52" s="6" t="str">
        <f t="shared" si="4"/>
        <v>Argo III</v>
      </c>
      <c r="AB52" s="6"/>
    </row>
    <row r="53" spans="1:28" ht="12.75">
      <c r="A53">
        <f t="shared" si="5"/>
        <v>16</v>
      </c>
      <c r="B53" t="str">
        <f t="shared" si="6"/>
        <v>Shamrock IV</v>
      </c>
      <c r="C53" s="9">
        <f aca="true" t="shared" si="20" ref="C53:T53">IF(OR(C29="dnc",C29="dnf",C29="dsq",C29="ocs",C29="ret"),C$42+1,C29)</f>
        <v>5</v>
      </c>
      <c r="D53" s="9">
        <f t="shared" si="20"/>
        <v>4</v>
      </c>
      <c r="E53" s="9">
        <f t="shared" si="20"/>
        <v>0</v>
      </c>
      <c r="F53" s="9">
        <f t="shared" si="20"/>
        <v>1</v>
      </c>
      <c r="G53" s="9">
        <f t="shared" si="20"/>
        <v>1</v>
      </c>
      <c r="H53" s="9">
        <f t="shared" si="20"/>
        <v>1</v>
      </c>
      <c r="I53" s="9">
        <f t="shared" si="20"/>
        <v>5</v>
      </c>
      <c r="J53" s="9">
        <f t="shared" si="20"/>
        <v>1</v>
      </c>
      <c r="K53" s="9">
        <f t="shared" si="20"/>
        <v>1</v>
      </c>
      <c r="L53" s="9">
        <f t="shared" si="20"/>
        <v>4</v>
      </c>
      <c r="M53" s="9">
        <f t="shared" si="20"/>
        <v>0</v>
      </c>
      <c r="N53" s="9">
        <f t="shared" si="20"/>
        <v>0</v>
      </c>
      <c r="O53" s="9">
        <f t="shared" si="20"/>
        <v>3</v>
      </c>
      <c r="P53" s="9">
        <f t="shared" si="20"/>
        <v>12</v>
      </c>
      <c r="Q53" s="9">
        <f t="shared" si="20"/>
        <v>3</v>
      </c>
      <c r="R53" s="9">
        <f t="shared" si="20"/>
        <v>3</v>
      </c>
      <c r="S53" s="9">
        <f t="shared" si="20"/>
        <v>2</v>
      </c>
      <c r="T53" s="9">
        <f t="shared" si="20"/>
        <v>2</v>
      </c>
      <c r="U53" s="9">
        <f t="shared" si="8"/>
        <v>0</v>
      </c>
      <c r="V53" s="9">
        <f t="shared" si="9"/>
        <v>48</v>
      </c>
      <c r="W53" s="9">
        <f t="shared" si="10"/>
        <v>22</v>
      </c>
      <c r="X53" s="9">
        <f t="shared" si="11"/>
        <v>26</v>
      </c>
      <c r="Y53" s="10">
        <f t="shared" si="12"/>
        <v>26</v>
      </c>
      <c r="Z53" s="1">
        <f t="shared" si="13"/>
        <v>1</v>
      </c>
      <c r="AA53" s="6" t="str">
        <f t="shared" si="4"/>
        <v>Shamrock IV</v>
      </c>
      <c r="AB53" s="6"/>
    </row>
    <row r="54" spans="1:28" ht="12.75">
      <c r="A54">
        <f t="shared" si="5"/>
        <v>82</v>
      </c>
      <c r="B54" t="str">
        <f t="shared" si="6"/>
        <v>Blues Power</v>
      </c>
      <c r="C54" s="9">
        <f aca="true" t="shared" si="21" ref="C54:T54">IF(OR(C30="dnc",C30="dnf",C30="dsq",C30="ocs",C30="ret"),C$42+1,C30)</f>
        <v>0</v>
      </c>
      <c r="D54" s="9">
        <f t="shared" si="21"/>
        <v>0</v>
      </c>
      <c r="E54" s="9">
        <f t="shared" si="21"/>
        <v>0</v>
      </c>
      <c r="F54" s="9">
        <f t="shared" si="21"/>
        <v>0</v>
      </c>
      <c r="G54" s="9">
        <f t="shared" si="21"/>
        <v>0</v>
      </c>
      <c r="H54" s="9">
        <f t="shared" si="21"/>
        <v>0</v>
      </c>
      <c r="I54" s="9">
        <f t="shared" si="21"/>
        <v>0</v>
      </c>
      <c r="J54" s="9">
        <f t="shared" si="21"/>
        <v>0</v>
      </c>
      <c r="K54" s="9">
        <f t="shared" si="21"/>
        <v>0</v>
      </c>
      <c r="L54" s="9">
        <f t="shared" si="21"/>
        <v>0</v>
      </c>
      <c r="M54" s="9">
        <f t="shared" si="21"/>
        <v>0</v>
      </c>
      <c r="N54" s="9">
        <f t="shared" si="21"/>
        <v>0</v>
      </c>
      <c r="O54" s="9">
        <f t="shared" si="21"/>
        <v>0</v>
      </c>
      <c r="P54" s="9">
        <f t="shared" si="21"/>
        <v>0</v>
      </c>
      <c r="Q54" s="9">
        <f t="shared" si="21"/>
        <v>0</v>
      </c>
      <c r="R54" s="9">
        <f t="shared" si="21"/>
        <v>0</v>
      </c>
      <c r="S54" s="9">
        <f t="shared" si="21"/>
        <v>0</v>
      </c>
      <c r="T54" s="9">
        <f t="shared" si="21"/>
        <v>0</v>
      </c>
      <c r="U54" s="9">
        <f t="shared" si="8"/>
        <v>0</v>
      </c>
      <c r="V54" s="9">
        <f t="shared" si="9"/>
        <v>0</v>
      </c>
      <c r="W54" s="9">
        <f t="shared" si="10"/>
        <v>0</v>
      </c>
      <c r="X54" s="9">
        <f t="shared" si="11"/>
        <v>0</v>
      </c>
      <c r="Y54" s="10">
        <f t="shared" si="12"/>
        <v>0</v>
      </c>
      <c r="Z54" s="1">
        <f t="shared" si="13"/>
      </c>
      <c r="AA54" s="6" t="str">
        <f t="shared" si="4"/>
        <v>Blues Power</v>
      </c>
      <c r="AB54" s="6"/>
    </row>
    <row r="55" spans="1:28" ht="12.75">
      <c r="A55">
        <f t="shared" si="5"/>
        <v>484</v>
      </c>
      <c r="B55" t="str">
        <f t="shared" si="6"/>
        <v>Jolly Mon</v>
      </c>
      <c r="C55" s="9">
        <f aca="true" t="shared" si="22" ref="C55:T55">IF(OR(C31="dnc",C31="dnf",C31="dsq",C31="ocs",C31="ret"),C$42+1,C31)</f>
        <v>10</v>
      </c>
      <c r="D55" s="9">
        <f t="shared" si="22"/>
        <v>8</v>
      </c>
      <c r="E55" s="9">
        <f t="shared" si="22"/>
        <v>0</v>
      </c>
      <c r="F55" s="9">
        <f t="shared" si="22"/>
        <v>10</v>
      </c>
      <c r="G55" s="9">
        <f t="shared" si="22"/>
        <v>10</v>
      </c>
      <c r="H55" s="9">
        <f t="shared" si="22"/>
        <v>9</v>
      </c>
      <c r="I55" s="9">
        <f t="shared" si="22"/>
        <v>10</v>
      </c>
      <c r="J55" s="9">
        <f t="shared" si="22"/>
        <v>10</v>
      </c>
      <c r="K55" s="9">
        <f t="shared" si="22"/>
        <v>10</v>
      </c>
      <c r="L55" s="9">
        <f t="shared" si="22"/>
        <v>9</v>
      </c>
      <c r="M55" s="9">
        <f t="shared" si="22"/>
        <v>0</v>
      </c>
      <c r="N55" s="9">
        <f t="shared" si="22"/>
        <v>0</v>
      </c>
      <c r="O55" s="9">
        <f t="shared" si="22"/>
        <v>11</v>
      </c>
      <c r="P55" s="9">
        <f t="shared" si="22"/>
        <v>8</v>
      </c>
      <c r="Q55" s="9">
        <f t="shared" si="22"/>
        <v>8</v>
      </c>
      <c r="R55" s="9">
        <f t="shared" si="22"/>
        <v>5</v>
      </c>
      <c r="S55" s="9">
        <f t="shared" si="22"/>
        <v>5</v>
      </c>
      <c r="T55" s="9">
        <f t="shared" si="22"/>
        <v>5</v>
      </c>
      <c r="U55" s="9">
        <f t="shared" si="8"/>
        <v>0</v>
      </c>
      <c r="V55" s="9">
        <f t="shared" si="9"/>
        <v>128</v>
      </c>
      <c r="W55" s="9">
        <f t="shared" si="10"/>
        <v>31</v>
      </c>
      <c r="X55" s="9">
        <f t="shared" si="11"/>
        <v>97</v>
      </c>
      <c r="Y55" s="10">
        <f t="shared" si="12"/>
        <v>97</v>
      </c>
      <c r="Z55" s="1">
        <f t="shared" si="13"/>
        <v>12</v>
      </c>
      <c r="AA55" s="6" t="str">
        <f t="shared" si="4"/>
        <v>Jolly Mon</v>
      </c>
      <c r="AB55" s="6"/>
    </row>
    <row r="56" spans="1:28" ht="12.75">
      <c r="A56">
        <f t="shared" si="5"/>
        <v>158</v>
      </c>
      <c r="B56" t="str">
        <f t="shared" si="6"/>
        <v>Excitable Boy</v>
      </c>
      <c r="C56" s="9">
        <f aca="true" t="shared" si="23" ref="C56:T56">IF(OR(C32="dnc",C32="dnf",C32="dsq",C32="ocs",C32="ret"),C$42+1,C32)</f>
        <v>12</v>
      </c>
      <c r="D56" s="9">
        <f t="shared" si="23"/>
        <v>12</v>
      </c>
      <c r="E56" s="9">
        <f t="shared" si="23"/>
        <v>0</v>
      </c>
      <c r="F56" s="9">
        <f t="shared" si="23"/>
        <v>11</v>
      </c>
      <c r="G56" s="9">
        <f t="shared" si="23"/>
        <v>11</v>
      </c>
      <c r="H56" s="9">
        <f t="shared" si="23"/>
        <v>11</v>
      </c>
      <c r="I56" s="9">
        <f t="shared" si="23"/>
        <v>10</v>
      </c>
      <c r="J56" s="9">
        <f t="shared" si="23"/>
        <v>10</v>
      </c>
      <c r="K56" s="9">
        <f t="shared" si="23"/>
        <v>10</v>
      </c>
      <c r="L56" s="9">
        <f t="shared" si="23"/>
        <v>11</v>
      </c>
      <c r="M56" s="9">
        <f t="shared" si="23"/>
        <v>0</v>
      </c>
      <c r="N56" s="9">
        <f t="shared" si="23"/>
        <v>0</v>
      </c>
      <c r="O56" s="9">
        <f t="shared" si="23"/>
        <v>2</v>
      </c>
      <c r="P56" s="9">
        <f t="shared" si="23"/>
        <v>1</v>
      </c>
      <c r="Q56" s="9">
        <f t="shared" si="23"/>
        <v>2</v>
      </c>
      <c r="R56" s="9">
        <f t="shared" si="23"/>
        <v>5</v>
      </c>
      <c r="S56" s="9">
        <f t="shared" si="23"/>
        <v>5</v>
      </c>
      <c r="T56" s="9">
        <f t="shared" si="23"/>
        <v>5</v>
      </c>
      <c r="U56" s="9">
        <f t="shared" si="8"/>
        <v>0</v>
      </c>
      <c r="V56" s="9">
        <f t="shared" si="9"/>
        <v>118</v>
      </c>
      <c r="W56" s="9">
        <f t="shared" si="10"/>
        <v>35</v>
      </c>
      <c r="X56" s="9">
        <f t="shared" si="11"/>
        <v>83</v>
      </c>
      <c r="Y56" s="10">
        <f t="shared" si="12"/>
        <v>83</v>
      </c>
      <c r="Z56" s="1">
        <f t="shared" si="13"/>
        <v>11</v>
      </c>
      <c r="AA56" s="6" t="str">
        <f t="shared" si="4"/>
        <v>Excitable Boy</v>
      </c>
      <c r="AB56" s="6"/>
    </row>
    <row r="57" spans="1:28" ht="12.75">
      <c r="A57">
        <f t="shared" si="5"/>
        <v>265</v>
      </c>
      <c r="B57" t="str">
        <f t="shared" si="6"/>
        <v>Gostosa</v>
      </c>
      <c r="C57" s="9">
        <f aca="true" t="shared" si="24" ref="C57:T57">IF(OR(C33="dnc",C33="dnf",C33="dsq",C33="ocs",C33="ret"),C$42+1,C33)</f>
        <v>9</v>
      </c>
      <c r="D57" s="9">
        <f t="shared" si="24"/>
        <v>12</v>
      </c>
      <c r="E57" s="9">
        <f t="shared" si="24"/>
        <v>0</v>
      </c>
      <c r="F57" s="9">
        <f aca="true" t="shared" si="25" ref="C57:T58">IF(OR(F33="dnc",F33="dnf",F33="dsq",F33="ocs",F33="ret"),F$42+1,F33)</f>
        <v>9</v>
      </c>
      <c r="G57" s="9">
        <f t="shared" si="24"/>
        <v>8</v>
      </c>
      <c r="H57" s="9">
        <f t="shared" si="24"/>
        <v>10</v>
      </c>
      <c r="I57" s="9">
        <f t="shared" si="24"/>
        <v>7</v>
      </c>
      <c r="J57" s="9">
        <f t="shared" si="24"/>
        <v>6</v>
      </c>
      <c r="K57" s="9">
        <f t="shared" si="24"/>
        <v>5</v>
      </c>
      <c r="L57" s="9">
        <f t="shared" si="24"/>
        <v>3</v>
      </c>
      <c r="M57" s="9">
        <f t="shared" si="24"/>
        <v>0</v>
      </c>
      <c r="N57" s="9">
        <f t="shared" si="24"/>
        <v>0</v>
      </c>
      <c r="O57" s="9">
        <f t="shared" si="24"/>
        <v>4</v>
      </c>
      <c r="P57" s="9">
        <f t="shared" si="24"/>
        <v>10</v>
      </c>
      <c r="Q57" s="9">
        <f t="shared" si="24"/>
        <v>1</v>
      </c>
      <c r="R57" s="9">
        <f t="shared" si="24"/>
        <v>2</v>
      </c>
      <c r="S57" s="9">
        <f t="shared" si="24"/>
        <v>4</v>
      </c>
      <c r="T57" s="9">
        <f t="shared" si="24"/>
        <v>3</v>
      </c>
      <c r="U57" s="9">
        <f t="shared" si="8"/>
        <v>0</v>
      </c>
      <c r="V57" s="9">
        <f t="shared" si="9"/>
        <v>93</v>
      </c>
      <c r="W57" s="9">
        <f t="shared" si="10"/>
        <v>32</v>
      </c>
      <c r="X57" s="9">
        <f t="shared" si="11"/>
        <v>61</v>
      </c>
      <c r="Y57" s="10">
        <f t="shared" si="12"/>
        <v>61</v>
      </c>
      <c r="Z57" s="1">
        <f t="shared" si="13"/>
        <v>6</v>
      </c>
      <c r="AA57" s="6" t="str">
        <f t="shared" si="4"/>
        <v>Gostosa</v>
      </c>
      <c r="AB57" s="6"/>
    </row>
    <row r="58" spans="1:28" ht="12.75">
      <c r="A58">
        <f t="shared" si="5"/>
        <v>679</v>
      </c>
      <c r="B58" t="str">
        <f t="shared" si="6"/>
        <v>Misty-two-six</v>
      </c>
      <c r="C58" s="9">
        <f t="shared" si="25"/>
        <v>1</v>
      </c>
      <c r="D58" s="9">
        <f t="shared" si="25"/>
        <v>2</v>
      </c>
      <c r="E58" s="9">
        <f t="shared" si="25"/>
        <v>0</v>
      </c>
      <c r="F58" s="9">
        <f t="shared" si="25"/>
        <v>4</v>
      </c>
      <c r="G58" s="9">
        <f t="shared" si="25"/>
        <v>2</v>
      </c>
      <c r="H58" s="9">
        <f t="shared" si="25"/>
        <v>4</v>
      </c>
      <c r="I58" s="9">
        <f t="shared" si="25"/>
        <v>4</v>
      </c>
      <c r="J58" s="9">
        <f t="shared" si="25"/>
        <v>5</v>
      </c>
      <c r="K58" s="9">
        <f t="shared" si="25"/>
        <v>4</v>
      </c>
      <c r="L58" s="9">
        <f t="shared" si="25"/>
        <v>6</v>
      </c>
      <c r="M58" s="9">
        <f t="shared" si="25"/>
        <v>0</v>
      </c>
      <c r="N58" s="9">
        <f t="shared" si="25"/>
        <v>0</v>
      </c>
      <c r="O58" s="9">
        <f t="shared" si="25"/>
        <v>8</v>
      </c>
      <c r="P58" s="9">
        <f t="shared" si="25"/>
        <v>4</v>
      </c>
      <c r="Q58" s="9">
        <f t="shared" si="25"/>
        <v>10</v>
      </c>
      <c r="R58" s="9">
        <f t="shared" si="25"/>
        <v>5</v>
      </c>
      <c r="S58" s="9">
        <f t="shared" si="25"/>
        <v>5</v>
      </c>
      <c r="T58" s="9">
        <f t="shared" si="25"/>
        <v>5</v>
      </c>
      <c r="U58" s="9">
        <f aca="true" t="shared" si="26" ref="U58:U64">COUNTIF(C58:T58,"bye")</f>
        <v>0</v>
      </c>
      <c r="V58" s="9">
        <f aca="true" t="shared" si="27" ref="V58:V64">SUM(C58:T58)</f>
        <v>69</v>
      </c>
      <c r="W58" s="9">
        <f aca="true" t="shared" si="28" ref="W58:W64">LARGE((C58:T58),1)*($C$13&gt;0)+LARGE((C58:T58),2)*($C$13&gt;1)+LARGE((C58:T58),3)*($C$13&gt;2)+LARGE((C58:T58),4)*($C$13&gt;3)</f>
        <v>24</v>
      </c>
      <c r="X58" s="9">
        <f aca="true" t="shared" si="29" ref="X58:X64">V58-W58</f>
        <v>45</v>
      </c>
      <c r="Y58" s="10">
        <f aca="true" t="shared" si="30" ref="Y58:Y64">X58*($C$12-$C$13)/($C$12-$C$13-U58)</f>
        <v>45</v>
      </c>
      <c r="Z58" s="1">
        <f t="shared" si="13"/>
        <v>4</v>
      </c>
      <c r="AA58" s="6" t="str">
        <f t="shared" si="4"/>
        <v>Misty-two-six</v>
      </c>
      <c r="AB58" s="6"/>
    </row>
    <row r="59" spans="1:28" ht="12.75">
      <c r="A59">
        <f t="shared" si="5"/>
        <v>588</v>
      </c>
      <c r="B59" t="str">
        <f t="shared" si="6"/>
        <v>Gallant Fox</v>
      </c>
      <c r="C59" s="9">
        <f aca="true" t="shared" si="31" ref="C59:T59">IF(OR(C35="dnc",C35="dnf",C35="dsq",C35="ocs",C35="ret"),C$42+1,C35)</f>
        <v>8</v>
      </c>
      <c r="D59" s="9">
        <f t="shared" si="31"/>
        <v>3</v>
      </c>
      <c r="E59" s="9">
        <f t="shared" si="31"/>
        <v>0</v>
      </c>
      <c r="F59" s="9">
        <f t="shared" si="31"/>
        <v>6</v>
      </c>
      <c r="G59" s="9">
        <f t="shared" si="31"/>
        <v>6</v>
      </c>
      <c r="H59" s="9">
        <f t="shared" si="31"/>
        <v>7</v>
      </c>
      <c r="I59" s="9">
        <f t="shared" si="31"/>
        <v>10</v>
      </c>
      <c r="J59" s="9">
        <f t="shared" si="31"/>
        <v>10</v>
      </c>
      <c r="K59" s="9">
        <f t="shared" si="31"/>
        <v>10</v>
      </c>
      <c r="L59" s="9">
        <f t="shared" si="31"/>
        <v>13</v>
      </c>
      <c r="M59" s="9">
        <f t="shared" si="31"/>
        <v>0</v>
      </c>
      <c r="N59" s="9">
        <f t="shared" si="31"/>
        <v>0</v>
      </c>
      <c r="O59" s="9">
        <f t="shared" si="31"/>
        <v>7</v>
      </c>
      <c r="P59" s="9">
        <f t="shared" si="31"/>
        <v>11</v>
      </c>
      <c r="Q59" s="9">
        <f t="shared" si="31"/>
        <v>12</v>
      </c>
      <c r="R59" s="9">
        <f t="shared" si="31"/>
        <v>5</v>
      </c>
      <c r="S59" s="9">
        <f t="shared" si="31"/>
        <v>5</v>
      </c>
      <c r="T59" s="9">
        <f t="shared" si="31"/>
        <v>5</v>
      </c>
      <c r="U59" s="9">
        <f t="shared" si="26"/>
        <v>0</v>
      </c>
      <c r="V59" s="9">
        <f t="shared" si="27"/>
        <v>118</v>
      </c>
      <c r="W59" s="9">
        <f t="shared" si="28"/>
        <v>36</v>
      </c>
      <c r="X59" s="9">
        <f t="shared" si="29"/>
        <v>82</v>
      </c>
      <c r="Y59" s="10">
        <f t="shared" si="30"/>
        <v>82</v>
      </c>
      <c r="Z59" s="1">
        <f t="shared" si="13"/>
        <v>9</v>
      </c>
      <c r="AA59" s="6" t="str">
        <f t="shared" si="4"/>
        <v>Gallant Fox</v>
      </c>
      <c r="AB59" s="6"/>
    </row>
    <row r="60" spans="1:28" ht="12.75">
      <c r="A60">
        <f t="shared" si="5"/>
        <v>220</v>
      </c>
      <c r="B60" t="str">
        <f t="shared" si="6"/>
        <v>Kikiyaon </v>
      </c>
      <c r="C60" s="9">
        <f aca="true" t="shared" si="32" ref="C60:T60">IF(OR(C36="dnc",C36="dnf",C36="dsq",C36="ocs",C36="ret"),C$42+1,C36)</f>
        <v>3</v>
      </c>
      <c r="D60" s="9">
        <f t="shared" si="32"/>
        <v>5</v>
      </c>
      <c r="E60" s="9">
        <f t="shared" si="32"/>
        <v>0</v>
      </c>
      <c r="F60" s="9">
        <f t="shared" si="32"/>
        <v>2</v>
      </c>
      <c r="G60" s="9">
        <f t="shared" si="32"/>
        <v>5</v>
      </c>
      <c r="H60" s="9">
        <f t="shared" si="32"/>
        <v>5</v>
      </c>
      <c r="I60" s="9">
        <f t="shared" si="32"/>
        <v>2</v>
      </c>
      <c r="J60" s="9">
        <f t="shared" si="32"/>
        <v>4</v>
      </c>
      <c r="K60" s="9">
        <f t="shared" si="32"/>
        <v>2</v>
      </c>
      <c r="L60" s="9">
        <f t="shared" si="32"/>
        <v>8</v>
      </c>
      <c r="M60" s="9">
        <f t="shared" si="32"/>
        <v>0</v>
      </c>
      <c r="N60" s="9">
        <f t="shared" si="32"/>
        <v>0</v>
      </c>
      <c r="O60" s="9">
        <f t="shared" si="32"/>
        <v>1</v>
      </c>
      <c r="P60" s="9">
        <f t="shared" si="32"/>
        <v>6</v>
      </c>
      <c r="Q60" s="9">
        <f t="shared" si="32"/>
        <v>4</v>
      </c>
      <c r="R60" s="9">
        <f t="shared" si="32"/>
        <v>5</v>
      </c>
      <c r="S60" s="9">
        <f t="shared" si="32"/>
        <v>5</v>
      </c>
      <c r="T60" s="9">
        <f t="shared" si="32"/>
        <v>5</v>
      </c>
      <c r="U60" s="9">
        <f t="shared" si="26"/>
        <v>0</v>
      </c>
      <c r="V60" s="9">
        <f t="shared" si="27"/>
        <v>62</v>
      </c>
      <c r="W60" s="9">
        <f t="shared" si="28"/>
        <v>19</v>
      </c>
      <c r="X60" s="9">
        <f t="shared" si="29"/>
        <v>43</v>
      </c>
      <c r="Y60" s="10">
        <f t="shared" si="30"/>
        <v>43</v>
      </c>
      <c r="Z60" s="1">
        <f t="shared" si="13"/>
        <v>3</v>
      </c>
      <c r="AA60" s="6" t="str">
        <f t="shared" si="4"/>
        <v>Kikiyaon </v>
      </c>
      <c r="AB60" s="6"/>
    </row>
    <row r="61" spans="1:28" ht="12.75">
      <c r="A61">
        <f t="shared" si="5"/>
      </c>
      <c r="B61">
        <f t="shared" si="6"/>
      </c>
      <c r="C61" s="9">
        <f aca="true" t="shared" si="33" ref="C61:T61">IF(OR(C37="dnc",C37="dnf",C37="dsq",C37="ocs",C37="ret"),C$42+1,C37)</f>
        <v>0</v>
      </c>
      <c r="D61" s="9">
        <f t="shared" si="33"/>
        <v>0</v>
      </c>
      <c r="E61" s="9">
        <f t="shared" si="33"/>
        <v>0</v>
      </c>
      <c r="F61" s="9">
        <f t="shared" si="33"/>
        <v>0</v>
      </c>
      <c r="G61" s="9">
        <f t="shared" si="33"/>
        <v>0</v>
      </c>
      <c r="H61" s="9">
        <f t="shared" si="33"/>
        <v>0</v>
      </c>
      <c r="I61" s="9">
        <f t="shared" si="33"/>
        <v>0</v>
      </c>
      <c r="J61" s="9">
        <f t="shared" si="33"/>
        <v>0</v>
      </c>
      <c r="K61" s="9">
        <f t="shared" si="33"/>
        <v>0</v>
      </c>
      <c r="L61" s="9">
        <f t="shared" si="33"/>
        <v>0</v>
      </c>
      <c r="M61" s="9">
        <f t="shared" si="33"/>
        <v>0</v>
      </c>
      <c r="N61" s="9">
        <f t="shared" si="33"/>
        <v>0</v>
      </c>
      <c r="O61" s="9">
        <f t="shared" si="33"/>
        <v>0</v>
      </c>
      <c r="P61" s="9">
        <f t="shared" si="33"/>
        <v>0</v>
      </c>
      <c r="Q61" s="9">
        <f t="shared" si="33"/>
        <v>0</v>
      </c>
      <c r="R61" s="9">
        <f t="shared" si="33"/>
        <v>0</v>
      </c>
      <c r="S61" s="9">
        <f t="shared" si="33"/>
        <v>0</v>
      </c>
      <c r="T61" s="9">
        <f t="shared" si="33"/>
        <v>0</v>
      </c>
      <c r="U61" s="9">
        <f t="shared" si="26"/>
        <v>0</v>
      </c>
      <c r="V61" s="9">
        <f t="shared" si="27"/>
        <v>0</v>
      </c>
      <c r="W61" s="9">
        <f t="shared" si="28"/>
        <v>0</v>
      </c>
      <c r="X61" s="9">
        <f t="shared" si="29"/>
        <v>0</v>
      </c>
      <c r="Y61" s="10">
        <f t="shared" si="30"/>
        <v>0</v>
      </c>
      <c r="Z61" s="1">
        <f t="shared" si="13"/>
      </c>
      <c r="AA61" s="6">
        <f t="shared" si="4"/>
      </c>
      <c r="AB61" s="6"/>
    </row>
    <row r="62" spans="1:28" ht="12.75">
      <c r="A62">
        <f t="shared" si="5"/>
      </c>
      <c r="B62">
        <f t="shared" si="6"/>
      </c>
      <c r="C62" s="9">
        <f aca="true" t="shared" si="34" ref="C62:T62">IF(OR(C38="dnc",C38="dnf",C38="dsq",C38="ocs",C38="ret"),C$42+1,C38)</f>
        <v>0</v>
      </c>
      <c r="D62" s="9">
        <f t="shared" si="34"/>
        <v>0</v>
      </c>
      <c r="E62" s="9">
        <f t="shared" si="34"/>
        <v>0</v>
      </c>
      <c r="F62" s="9">
        <f t="shared" si="34"/>
        <v>0</v>
      </c>
      <c r="G62" s="9">
        <f t="shared" si="34"/>
        <v>0</v>
      </c>
      <c r="H62" s="9">
        <f t="shared" si="34"/>
        <v>0</v>
      </c>
      <c r="I62" s="9">
        <f t="shared" si="34"/>
        <v>0</v>
      </c>
      <c r="J62" s="9">
        <f t="shared" si="34"/>
        <v>0</v>
      </c>
      <c r="K62" s="9">
        <f t="shared" si="34"/>
        <v>0</v>
      </c>
      <c r="L62" s="9">
        <f t="shared" si="34"/>
        <v>0</v>
      </c>
      <c r="M62" s="9">
        <f t="shared" si="34"/>
        <v>0</v>
      </c>
      <c r="N62" s="9">
        <f t="shared" si="34"/>
        <v>0</v>
      </c>
      <c r="O62" s="9">
        <f t="shared" si="34"/>
        <v>0</v>
      </c>
      <c r="P62" s="9">
        <f t="shared" si="34"/>
        <v>0</v>
      </c>
      <c r="Q62" s="9">
        <f t="shared" si="34"/>
        <v>0</v>
      </c>
      <c r="R62" s="9">
        <f t="shared" si="34"/>
        <v>0</v>
      </c>
      <c r="S62" s="9">
        <f t="shared" si="34"/>
        <v>0</v>
      </c>
      <c r="T62" s="9">
        <f t="shared" si="34"/>
        <v>0</v>
      </c>
      <c r="U62" s="9">
        <f t="shared" si="26"/>
        <v>0</v>
      </c>
      <c r="V62" s="9">
        <f t="shared" si="27"/>
        <v>0</v>
      </c>
      <c r="W62" s="9">
        <f t="shared" si="28"/>
        <v>0</v>
      </c>
      <c r="X62" s="9">
        <f t="shared" si="29"/>
        <v>0</v>
      </c>
      <c r="Y62" s="10">
        <f t="shared" si="30"/>
        <v>0</v>
      </c>
      <c r="Z62" s="1">
        <f t="shared" si="13"/>
      </c>
      <c r="AA62" s="6">
        <f t="shared" si="4"/>
      </c>
      <c r="AB62" s="6"/>
    </row>
    <row r="63" spans="1:28" ht="12.75">
      <c r="A63">
        <f t="shared" si="5"/>
      </c>
      <c r="B63">
        <f t="shared" si="6"/>
      </c>
      <c r="C63" s="9">
        <f aca="true" t="shared" si="35" ref="C63:T63">IF(OR(C39="dnc",C39="dnf",C39="dsq",C39="ocs",C39="ret"),C$42+1,C39)</f>
        <v>0</v>
      </c>
      <c r="D63" s="9">
        <f t="shared" si="35"/>
        <v>0</v>
      </c>
      <c r="E63" s="9">
        <f t="shared" si="35"/>
        <v>0</v>
      </c>
      <c r="F63" s="9">
        <f t="shared" si="35"/>
        <v>0</v>
      </c>
      <c r="G63" s="9">
        <f t="shared" si="35"/>
        <v>0</v>
      </c>
      <c r="H63" s="9">
        <f t="shared" si="35"/>
        <v>0</v>
      </c>
      <c r="I63" s="9">
        <f t="shared" si="35"/>
        <v>0</v>
      </c>
      <c r="J63" s="9">
        <f t="shared" si="35"/>
        <v>0</v>
      </c>
      <c r="K63" s="9">
        <f t="shared" si="35"/>
        <v>0</v>
      </c>
      <c r="L63" s="9">
        <f t="shared" si="35"/>
        <v>0</v>
      </c>
      <c r="M63" s="9">
        <f t="shared" si="35"/>
        <v>0</v>
      </c>
      <c r="N63" s="9">
        <f t="shared" si="35"/>
        <v>0</v>
      </c>
      <c r="O63" s="9">
        <f t="shared" si="35"/>
        <v>0</v>
      </c>
      <c r="P63" s="9">
        <f t="shared" si="35"/>
        <v>0</v>
      </c>
      <c r="Q63" s="9">
        <f t="shared" si="35"/>
        <v>0</v>
      </c>
      <c r="R63" s="9">
        <f t="shared" si="35"/>
        <v>0</v>
      </c>
      <c r="S63" s="9">
        <f t="shared" si="35"/>
        <v>0</v>
      </c>
      <c r="T63" s="9">
        <f t="shared" si="35"/>
        <v>0</v>
      </c>
      <c r="U63" s="9">
        <f t="shared" si="26"/>
        <v>0</v>
      </c>
      <c r="V63" s="9">
        <f t="shared" si="27"/>
        <v>0</v>
      </c>
      <c r="W63" s="9">
        <f t="shared" si="28"/>
        <v>0</v>
      </c>
      <c r="X63" s="9">
        <f t="shared" si="29"/>
        <v>0</v>
      </c>
      <c r="Y63" s="10">
        <f t="shared" si="30"/>
        <v>0</v>
      </c>
      <c r="Z63" s="1">
        <f t="shared" si="13"/>
      </c>
      <c r="AA63" s="6">
        <f t="shared" si="4"/>
      </c>
      <c r="AB63" s="6"/>
    </row>
    <row r="64" spans="1:28" ht="12.75">
      <c r="A64">
        <f t="shared" si="5"/>
      </c>
      <c r="B64">
        <f t="shared" si="6"/>
      </c>
      <c r="C64" s="9">
        <f aca="true" t="shared" si="36" ref="C64:T64">IF(OR(C40="dnc",C40="dnf",C40="dsq",C40="ocs",C40="ret"),C$42+1,C40)</f>
        <v>0</v>
      </c>
      <c r="D64" s="9">
        <f t="shared" si="36"/>
        <v>0</v>
      </c>
      <c r="E64" s="9">
        <f t="shared" si="36"/>
        <v>0</v>
      </c>
      <c r="F64" s="9">
        <f t="shared" si="36"/>
        <v>0</v>
      </c>
      <c r="G64" s="9">
        <f t="shared" si="36"/>
        <v>0</v>
      </c>
      <c r="H64" s="9">
        <f t="shared" si="36"/>
        <v>0</v>
      </c>
      <c r="I64" s="9">
        <f t="shared" si="36"/>
        <v>0</v>
      </c>
      <c r="J64" s="9">
        <f t="shared" si="36"/>
        <v>0</v>
      </c>
      <c r="K64" s="9">
        <f t="shared" si="36"/>
        <v>0</v>
      </c>
      <c r="L64" s="9">
        <f t="shared" si="36"/>
        <v>0</v>
      </c>
      <c r="M64" s="9">
        <f t="shared" si="36"/>
        <v>0</v>
      </c>
      <c r="N64" s="9">
        <f t="shared" si="36"/>
        <v>0</v>
      </c>
      <c r="O64" s="9">
        <f t="shared" si="36"/>
        <v>0</v>
      </c>
      <c r="P64" s="9">
        <f t="shared" si="36"/>
        <v>0</v>
      </c>
      <c r="Q64" s="9">
        <f t="shared" si="36"/>
        <v>0</v>
      </c>
      <c r="R64" s="9">
        <f t="shared" si="36"/>
        <v>0</v>
      </c>
      <c r="S64" s="9">
        <f t="shared" si="36"/>
        <v>0</v>
      </c>
      <c r="T64" s="9">
        <f t="shared" si="36"/>
        <v>0</v>
      </c>
      <c r="U64" s="9">
        <f t="shared" si="26"/>
        <v>0</v>
      </c>
      <c r="V64" s="9">
        <f t="shared" si="27"/>
        <v>0</v>
      </c>
      <c r="W64" s="9">
        <f t="shared" si="28"/>
        <v>0</v>
      </c>
      <c r="X64" s="9">
        <f t="shared" si="29"/>
        <v>0</v>
      </c>
      <c r="Y64" s="10">
        <f t="shared" si="30"/>
        <v>0</v>
      </c>
      <c r="Z64" s="1">
        <f t="shared" si="13"/>
      </c>
      <c r="AA64" s="6">
        <f t="shared" si="4"/>
      </c>
      <c r="AB64" s="6"/>
    </row>
    <row r="65" ht="12.75">
      <c r="C65" s="1"/>
    </row>
    <row r="66" ht="12.75">
      <c r="C66" s="1"/>
    </row>
    <row r="67" spans="2:25" ht="12.75">
      <c r="B67" s="13"/>
      <c r="C67" s="13"/>
      <c r="D67" s="13"/>
      <c r="E67" s="13"/>
      <c r="F67" s="13"/>
      <c r="G67" s="13"/>
      <c r="H67" s="13"/>
      <c r="I67" s="13"/>
      <c r="J67" s="13"/>
      <c r="K67" s="13"/>
      <c r="L67" s="13"/>
      <c r="M67" s="13"/>
      <c r="N67" s="13"/>
      <c r="O67" s="13"/>
      <c r="P67" s="13"/>
      <c r="Q67" s="13"/>
      <c r="R67" s="13"/>
      <c r="S67" s="13"/>
      <c r="T67" s="13"/>
      <c r="U67" s="13"/>
      <c r="V67" s="13"/>
      <c r="W67" s="13"/>
      <c r="X67" s="13"/>
      <c r="Y67" s="13"/>
    </row>
    <row r="68" spans="2:25" ht="12.75">
      <c r="B68" s="13"/>
      <c r="C68" s="13"/>
      <c r="D68" s="13"/>
      <c r="E68" s="13"/>
      <c r="F68" s="13"/>
      <c r="G68" s="13"/>
      <c r="H68" s="13"/>
      <c r="I68" s="13"/>
      <c r="J68" s="13"/>
      <c r="K68" s="13"/>
      <c r="L68" s="13"/>
      <c r="M68" s="13"/>
      <c r="N68" s="13"/>
      <c r="O68" s="13"/>
      <c r="P68" s="13"/>
      <c r="Q68" s="13"/>
      <c r="R68" s="13"/>
      <c r="S68" s="13"/>
      <c r="T68" s="13"/>
      <c r="U68" s="13"/>
      <c r="V68" s="13"/>
      <c r="W68" s="13"/>
      <c r="X68" s="13"/>
      <c r="Y68" s="13"/>
    </row>
    <row r="69" spans="2:25" ht="12.75">
      <c r="B69" s="13"/>
      <c r="C69" s="13"/>
      <c r="D69" s="13"/>
      <c r="E69" s="13"/>
      <c r="F69" s="13"/>
      <c r="G69" s="13"/>
      <c r="H69" s="13"/>
      <c r="I69" s="13"/>
      <c r="J69" s="13"/>
      <c r="K69" s="13"/>
      <c r="L69" s="13"/>
      <c r="M69" s="13"/>
      <c r="N69" s="13"/>
      <c r="O69" s="13"/>
      <c r="P69" s="13"/>
      <c r="Q69" s="13"/>
      <c r="R69" s="13"/>
      <c r="S69" s="13"/>
      <c r="T69" s="13"/>
      <c r="U69" s="13"/>
      <c r="V69" s="13"/>
      <c r="W69" s="13"/>
      <c r="X69" s="13"/>
      <c r="Y69" s="13"/>
    </row>
    <row r="70" spans="2:25" ht="12.75">
      <c r="B70" s="13"/>
      <c r="C70" s="14"/>
      <c r="D70" s="14"/>
      <c r="E70" s="14"/>
      <c r="F70" s="13"/>
      <c r="G70" s="13"/>
      <c r="H70" s="13"/>
      <c r="I70" s="13"/>
      <c r="J70" s="13"/>
      <c r="K70" s="13"/>
      <c r="L70" s="13"/>
      <c r="M70" s="13"/>
      <c r="N70" s="13"/>
      <c r="O70" s="13"/>
      <c r="P70" s="13"/>
      <c r="Q70" s="13"/>
      <c r="R70" s="13"/>
      <c r="S70" s="13"/>
      <c r="T70" s="13"/>
      <c r="U70" s="13"/>
      <c r="V70" s="13"/>
      <c r="W70" s="13"/>
      <c r="X70" s="13"/>
      <c r="Y70" s="13"/>
    </row>
    <row r="71" spans="3:25" ht="12.75">
      <c r="C71" s="9"/>
      <c r="D71" s="9"/>
      <c r="E71" s="9"/>
      <c r="F71" s="9"/>
      <c r="G71" s="13"/>
      <c r="H71" s="13"/>
      <c r="I71" s="13"/>
      <c r="J71" s="13"/>
      <c r="K71" s="13"/>
      <c r="L71" s="13"/>
      <c r="M71" s="13"/>
      <c r="N71" s="13"/>
      <c r="O71" s="13"/>
      <c r="P71" s="13"/>
      <c r="Q71" s="13"/>
      <c r="R71" s="13"/>
      <c r="S71" s="13"/>
      <c r="T71" s="13"/>
      <c r="U71" s="13"/>
      <c r="V71" s="13"/>
      <c r="W71" s="13"/>
      <c r="X71" s="13"/>
      <c r="Y71" s="13"/>
    </row>
    <row r="72" spans="3:25" ht="12.75">
      <c r="C72" s="9"/>
      <c r="D72" s="9"/>
      <c r="E72" s="9"/>
      <c r="F72" s="9"/>
      <c r="G72" s="13"/>
      <c r="H72" s="13"/>
      <c r="I72" s="13"/>
      <c r="J72" s="13"/>
      <c r="K72" s="13"/>
      <c r="L72" s="13"/>
      <c r="M72" s="13"/>
      <c r="N72" s="13"/>
      <c r="O72" s="13"/>
      <c r="P72" s="13"/>
      <c r="Q72" s="13"/>
      <c r="R72" s="13"/>
      <c r="S72" s="13"/>
      <c r="T72" s="13"/>
      <c r="U72" s="13"/>
      <c r="V72" s="13"/>
      <c r="W72" s="13"/>
      <c r="X72" s="13"/>
      <c r="Y72" s="13"/>
    </row>
    <row r="73" spans="3:25" ht="12.75">
      <c r="C73" s="9"/>
      <c r="D73" s="9"/>
      <c r="E73" s="9"/>
      <c r="F73" s="9"/>
      <c r="G73" s="13"/>
      <c r="H73" s="13"/>
      <c r="I73" s="13"/>
      <c r="J73" s="13"/>
      <c r="K73" s="13"/>
      <c r="L73" s="13"/>
      <c r="M73" s="13"/>
      <c r="N73" s="13"/>
      <c r="O73" s="13"/>
      <c r="P73" s="13"/>
      <c r="Q73" s="13"/>
      <c r="R73" s="13"/>
      <c r="S73" s="13"/>
      <c r="T73" s="13"/>
      <c r="U73" s="13"/>
      <c r="V73" s="13"/>
      <c r="W73" s="13"/>
      <c r="X73" s="13"/>
      <c r="Y73" s="13"/>
    </row>
    <row r="74" spans="3:25" ht="12.75">
      <c r="C74" s="9"/>
      <c r="D74" s="9"/>
      <c r="E74" s="9"/>
      <c r="F74" s="9"/>
      <c r="G74" s="13"/>
      <c r="H74" s="13"/>
      <c r="I74" s="13"/>
      <c r="J74" s="13"/>
      <c r="K74" s="13"/>
      <c r="L74" s="13"/>
      <c r="M74" s="13"/>
      <c r="N74" s="13"/>
      <c r="O74" s="13"/>
      <c r="P74" s="13"/>
      <c r="Q74" s="13"/>
      <c r="R74" s="13"/>
      <c r="S74" s="13"/>
      <c r="T74" s="13"/>
      <c r="U74" s="13"/>
      <c r="V74" s="13"/>
      <c r="W74" s="13"/>
      <c r="X74" s="13"/>
      <c r="Y74" s="13"/>
    </row>
    <row r="75" spans="3:25" ht="12.75">
      <c r="C75" s="9"/>
      <c r="D75" s="9"/>
      <c r="E75" s="9"/>
      <c r="F75" s="9"/>
      <c r="G75" s="13"/>
      <c r="H75" s="13"/>
      <c r="I75" s="13"/>
      <c r="J75" s="13"/>
      <c r="K75" s="13"/>
      <c r="L75" s="13"/>
      <c r="M75" s="13"/>
      <c r="N75" s="13"/>
      <c r="O75" s="13"/>
      <c r="P75" s="13"/>
      <c r="Q75" s="13"/>
      <c r="R75" s="13"/>
      <c r="S75" s="13"/>
      <c r="T75" s="13"/>
      <c r="U75" s="13"/>
      <c r="V75" s="13"/>
      <c r="W75" s="13"/>
      <c r="X75" s="13"/>
      <c r="Y75" s="13"/>
    </row>
    <row r="76" spans="3:25" ht="12.75">
      <c r="C76" s="9"/>
      <c r="D76" s="9"/>
      <c r="E76" s="9"/>
      <c r="F76" s="13"/>
      <c r="G76" s="13"/>
      <c r="H76" s="13"/>
      <c r="I76" s="13"/>
      <c r="J76" s="13"/>
      <c r="K76" s="13"/>
      <c r="L76" s="13"/>
      <c r="M76" s="13"/>
      <c r="N76" s="13"/>
      <c r="O76" s="13"/>
      <c r="P76" s="13"/>
      <c r="Q76" s="13"/>
      <c r="R76" s="13"/>
      <c r="S76" s="13"/>
      <c r="T76" s="13"/>
      <c r="U76" s="13"/>
      <c r="V76" s="13"/>
      <c r="W76" s="13"/>
      <c r="X76" s="13"/>
      <c r="Y76" s="13"/>
    </row>
    <row r="77" spans="3:25" ht="12.75">
      <c r="C77" s="9"/>
      <c r="D77" s="9"/>
      <c r="E77" s="9"/>
      <c r="F77" s="13"/>
      <c r="G77" s="13"/>
      <c r="H77" s="13"/>
      <c r="I77" s="13"/>
      <c r="J77" s="13"/>
      <c r="K77" s="13"/>
      <c r="L77" s="13"/>
      <c r="M77" s="13"/>
      <c r="N77" s="13"/>
      <c r="O77" s="13"/>
      <c r="P77" s="13"/>
      <c r="Q77" s="13"/>
      <c r="R77" s="13"/>
      <c r="S77" s="13"/>
      <c r="T77" s="13"/>
      <c r="U77" s="13"/>
      <c r="V77" s="13"/>
      <c r="W77" s="13"/>
      <c r="X77" s="13"/>
      <c r="Y77" s="13"/>
    </row>
    <row r="78" spans="3:25" ht="12.75">
      <c r="C78" s="9"/>
      <c r="D78" s="9"/>
      <c r="E78" s="9"/>
      <c r="F78" s="13"/>
      <c r="G78" s="13"/>
      <c r="H78" s="13"/>
      <c r="I78" s="13"/>
      <c r="J78" s="13"/>
      <c r="K78" s="13"/>
      <c r="L78" s="13"/>
      <c r="M78" s="13"/>
      <c r="N78" s="13"/>
      <c r="O78" s="13"/>
      <c r="P78" s="13"/>
      <c r="Q78" s="13"/>
      <c r="R78" s="13"/>
      <c r="S78" s="13"/>
      <c r="T78" s="13"/>
      <c r="U78" s="13"/>
      <c r="V78" s="13"/>
      <c r="W78" s="13"/>
      <c r="X78" s="13"/>
      <c r="Y78" s="13"/>
    </row>
    <row r="79" spans="3:25" ht="12.75">
      <c r="C79" s="9"/>
      <c r="D79" s="9"/>
      <c r="E79" s="9"/>
      <c r="F79" s="13"/>
      <c r="G79" s="13"/>
      <c r="H79" s="13"/>
      <c r="I79" s="13"/>
      <c r="J79" s="13"/>
      <c r="K79" s="13"/>
      <c r="L79" s="13"/>
      <c r="M79" s="13"/>
      <c r="N79" s="13"/>
      <c r="O79" s="13"/>
      <c r="P79" s="13"/>
      <c r="Q79" s="13"/>
      <c r="R79" s="13"/>
      <c r="S79" s="13"/>
      <c r="T79" s="13"/>
      <c r="U79" s="13"/>
      <c r="V79" s="13"/>
      <c r="W79" s="13"/>
      <c r="X79" s="13"/>
      <c r="Y79" s="13"/>
    </row>
    <row r="80" spans="3:25" ht="12.75">
      <c r="C80" s="9"/>
      <c r="D80" s="9"/>
      <c r="E80" s="9"/>
      <c r="F80" s="13"/>
      <c r="G80" s="13"/>
      <c r="H80" s="13"/>
      <c r="I80" s="13"/>
      <c r="J80" s="13"/>
      <c r="K80" s="13"/>
      <c r="L80" s="13"/>
      <c r="M80" s="13"/>
      <c r="N80" s="13"/>
      <c r="O80" s="13"/>
      <c r="P80" s="13"/>
      <c r="Q80" s="13"/>
      <c r="R80" s="13"/>
      <c r="S80" s="13"/>
      <c r="T80" s="13"/>
      <c r="U80" s="13"/>
      <c r="V80" s="13"/>
      <c r="W80" s="13"/>
      <c r="X80" s="13"/>
      <c r="Y80" s="13"/>
    </row>
    <row r="81" spans="3:25" ht="12.75">
      <c r="C81" s="9"/>
      <c r="D81" s="9"/>
      <c r="E81" s="9"/>
      <c r="F81" s="13"/>
      <c r="G81" s="13"/>
      <c r="H81" s="13"/>
      <c r="I81" s="13"/>
      <c r="J81" s="13"/>
      <c r="K81" s="13"/>
      <c r="L81" s="13"/>
      <c r="M81" s="13"/>
      <c r="N81" s="13"/>
      <c r="O81" s="13"/>
      <c r="P81" s="13"/>
      <c r="Q81" s="13"/>
      <c r="R81" s="13"/>
      <c r="S81" s="13"/>
      <c r="T81" s="13"/>
      <c r="U81" s="13"/>
      <c r="V81" s="13"/>
      <c r="W81" s="13"/>
      <c r="X81" s="13"/>
      <c r="Y81" s="13"/>
    </row>
    <row r="82" spans="3:25" ht="12.75">
      <c r="C82" s="9"/>
      <c r="D82" s="9"/>
      <c r="E82" s="9"/>
      <c r="F82" s="13"/>
      <c r="G82" s="13"/>
      <c r="H82" s="13"/>
      <c r="I82" s="13"/>
      <c r="J82" s="13"/>
      <c r="K82" s="13"/>
      <c r="L82" s="13"/>
      <c r="M82" s="13"/>
      <c r="N82" s="13"/>
      <c r="O82" s="13"/>
      <c r="P82" s="13"/>
      <c r="Q82" s="13"/>
      <c r="R82" s="13"/>
      <c r="S82" s="13"/>
      <c r="T82" s="13"/>
      <c r="U82" s="13"/>
      <c r="V82" s="13"/>
      <c r="W82" s="13"/>
      <c r="X82" s="13"/>
      <c r="Y82" s="13"/>
    </row>
    <row r="83" spans="3:25" ht="12.75">
      <c r="C83" s="9"/>
      <c r="D83" s="9"/>
      <c r="E83" s="9"/>
      <c r="F83" s="13"/>
      <c r="G83" s="13"/>
      <c r="H83" s="13"/>
      <c r="I83" s="13"/>
      <c r="J83" s="13"/>
      <c r="K83" s="13"/>
      <c r="L83" s="13"/>
      <c r="M83" s="13"/>
      <c r="N83" s="13"/>
      <c r="O83" s="13"/>
      <c r="P83" s="13"/>
      <c r="Q83" s="13"/>
      <c r="R83" s="13"/>
      <c r="S83" s="13"/>
      <c r="T83" s="13"/>
      <c r="U83" s="13"/>
      <c r="V83" s="13"/>
      <c r="W83" s="13"/>
      <c r="X83" s="13"/>
      <c r="Y83" s="13"/>
    </row>
    <row r="84" spans="3:25" ht="12.75">
      <c r="C84" s="9"/>
      <c r="D84" s="9"/>
      <c r="E84" s="9"/>
      <c r="F84" s="13"/>
      <c r="G84" s="13"/>
      <c r="H84" s="13"/>
      <c r="I84" s="13"/>
      <c r="J84" s="13"/>
      <c r="K84" s="13"/>
      <c r="L84" s="13"/>
      <c r="M84" s="13"/>
      <c r="N84" s="13"/>
      <c r="O84" s="13"/>
      <c r="P84" s="13"/>
      <c r="Q84" s="13"/>
      <c r="R84" s="13"/>
      <c r="S84" s="13"/>
      <c r="T84" s="13"/>
      <c r="U84" s="13"/>
      <c r="V84" s="13"/>
      <c r="W84" s="13"/>
      <c r="X84" s="13"/>
      <c r="Y84" s="13"/>
    </row>
    <row r="85" spans="1:25" ht="12.75">
      <c r="A85">
        <f aca="true" t="shared" si="37" ref="A85:A90">IF($A61=0,"",$A61)</f>
      </c>
      <c r="B85">
        <f aca="true" t="shared" si="38" ref="B85:B90">IF($B61=0,"",$B61)</f>
      </c>
      <c r="C85" s="9">
        <f aca="true" t="shared" si="39" ref="C85:E88">IF(OR(C35="dnc",C35="dnf",C35="dsq",C35="ocs",C35="ret"),CONCATENATE(C35,"(",TEXT(C$42+1,"##"),")"),C35)</f>
        <v>8</v>
      </c>
      <c r="D85" s="9">
        <f t="shared" si="39"/>
        <v>3</v>
      </c>
      <c r="E85" s="9">
        <f t="shared" si="39"/>
        <v>0</v>
      </c>
      <c r="F85" s="13"/>
      <c r="G85" s="13"/>
      <c r="H85" s="13"/>
      <c r="I85" s="13"/>
      <c r="J85" s="13"/>
      <c r="K85" s="13"/>
      <c r="L85" s="13"/>
      <c r="M85" s="13"/>
      <c r="N85" s="13"/>
      <c r="O85" s="13"/>
      <c r="P85" s="13"/>
      <c r="Q85" s="13"/>
      <c r="R85" s="13"/>
      <c r="S85" s="13"/>
      <c r="T85" s="13"/>
      <c r="U85" s="13"/>
      <c r="V85" s="13"/>
      <c r="W85" s="13"/>
      <c r="X85" s="13"/>
      <c r="Y85" s="13"/>
    </row>
    <row r="86" spans="1:25" ht="12.75">
      <c r="A86">
        <f t="shared" si="37"/>
      </c>
      <c r="B86">
        <f t="shared" si="38"/>
      </c>
      <c r="C86" s="9">
        <f t="shared" si="39"/>
        <v>3</v>
      </c>
      <c r="D86" s="9">
        <f t="shared" si="39"/>
        <v>5</v>
      </c>
      <c r="E86" s="9">
        <f t="shared" si="39"/>
        <v>0</v>
      </c>
      <c r="F86" s="13"/>
      <c r="G86" s="13"/>
      <c r="H86" s="13"/>
      <c r="I86" s="13"/>
      <c r="J86" s="13"/>
      <c r="K86" s="13"/>
      <c r="L86" s="13"/>
      <c r="M86" s="13"/>
      <c r="N86" s="13"/>
      <c r="O86" s="13"/>
      <c r="P86" s="13"/>
      <c r="Q86" s="13"/>
      <c r="R86" s="13"/>
      <c r="S86" s="13"/>
      <c r="T86" s="13"/>
      <c r="U86" s="13"/>
      <c r="V86" s="13"/>
      <c r="W86" s="13"/>
      <c r="X86" s="13"/>
      <c r="Y86" s="13"/>
    </row>
    <row r="87" spans="1:25" ht="12.75">
      <c r="A87">
        <f t="shared" si="37"/>
      </c>
      <c r="B87">
        <f t="shared" si="38"/>
      </c>
      <c r="C87" s="9">
        <f t="shared" si="39"/>
        <v>0</v>
      </c>
      <c r="D87" s="9">
        <f t="shared" si="39"/>
        <v>0</v>
      </c>
      <c r="E87" s="9">
        <f t="shared" si="39"/>
        <v>0</v>
      </c>
      <c r="F87" s="13"/>
      <c r="G87" s="13"/>
      <c r="H87" s="13"/>
      <c r="I87" s="13"/>
      <c r="J87" s="13"/>
      <c r="K87" s="13"/>
      <c r="L87" s="13"/>
      <c r="M87" s="13"/>
      <c r="N87" s="13"/>
      <c r="O87" s="13"/>
      <c r="P87" s="13"/>
      <c r="Q87" s="13"/>
      <c r="R87" s="13"/>
      <c r="S87" s="13"/>
      <c r="T87" s="13"/>
      <c r="U87" s="13"/>
      <c r="V87" s="13"/>
      <c r="W87" s="13"/>
      <c r="X87" s="13"/>
      <c r="Y87" s="13"/>
    </row>
    <row r="88" spans="1:25" ht="12.75">
      <c r="A88">
        <f t="shared" si="37"/>
      </c>
      <c r="B88">
        <f t="shared" si="38"/>
      </c>
      <c r="C88" s="9">
        <f t="shared" si="39"/>
        <v>0</v>
      </c>
      <c r="D88" s="9">
        <f t="shared" si="39"/>
        <v>0</v>
      </c>
      <c r="E88" s="9">
        <f t="shared" si="39"/>
        <v>0</v>
      </c>
      <c r="F88" s="7"/>
      <c r="G88" s="7"/>
      <c r="H88" s="7"/>
      <c r="I88" s="7"/>
      <c r="J88" s="7"/>
      <c r="K88" s="7"/>
      <c r="L88" s="7"/>
      <c r="M88" s="7"/>
      <c r="N88" s="7"/>
      <c r="O88" s="7"/>
      <c r="P88" s="7"/>
      <c r="Q88" s="7"/>
      <c r="R88" s="7"/>
      <c r="S88" s="7"/>
      <c r="T88" s="7"/>
      <c r="U88" s="7"/>
      <c r="V88" s="7"/>
      <c r="W88" s="7"/>
      <c r="X88" s="7"/>
      <c r="Y88" s="7"/>
    </row>
    <row r="89" spans="1:5" ht="12.75">
      <c r="A89">
        <f t="shared" si="37"/>
      </c>
      <c r="B89">
        <f t="shared" si="38"/>
      </c>
      <c r="C89" s="9">
        <f aca="true" t="shared" si="40" ref="C89:E90">IF(OR(C39="dnc",C39="dnf",C39="dsq",C39="ocs",C39="ret"),CONCATENATE(C39,"(",TEXT(C$42+1,"##"),")"),C39)</f>
        <v>0</v>
      </c>
      <c r="D89" s="9">
        <f t="shared" si="40"/>
        <v>0</v>
      </c>
      <c r="E89" s="9">
        <f t="shared" si="40"/>
        <v>0</v>
      </c>
    </row>
    <row r="90" spans="1:5" ht="12.75">
      <c r="A90">
        <f t="shared" si="37"/>
      </c>
      <c r="B90">
        <f t="shared" si="38"/>
      </c>
      <c r="C90" s="9">
        <f t="shared" si="40"/>
        <v>0</v>
      </c>
      <c r="D90" s="9">
        <f t="shared" si="40"/>
        <v>0</v>
      </c>
      <c r="E90" s="9">
        <f t="shared" si="40"/>
        <v>0</v>
      </c>
    </row>
  </sheetData>
  <mergeCells count="2">
    <mergeCell ref="B3:W10"/>
    <mergeCell ref="B1:W2"/>
  </mergeCells>
  <printOptions gridLines="1"/>
  <pageMargins left="0.75" right="0.75" top="1" bottom="1" header="0.5" footer="0.5"/>
  <pageSetup fitToHeight="2" fitToWidth="1" horizontalDpi="300" verticalDpi="300" orientation="landscape" scale="72" r:id="rId1"/>
</worksheet>
</file>

<file path=xl/worksheets/sheet2.xml><?xml version="1.0" encoding="utf-8"?>
<worksheet xmlns="http://schemas.openxmlformats.org/spreadsheetml/2006/main" xmlns:r="http://schemas.openxmlformats.org/officeDocument/2006/relationships">
  <dimension ref="A1:M67"/>
  <sheetViews>
    <sheetView workbookViewId="0" topLeftCell="A48">
      <selection activeCell="D62" sqref="D62"/>
    </sheetView>
  </sheetViews>
  <sheetFormatPr defaultColWidth="9.140625" defaultRowHeight="12.75"/>
  <cols>
    <col min="1" max="1" width="16.421875" style="17" customWidth="1"/>
    <col min="2" max="2" width="12.28125" style="0" customWidth="1"/>
    <col min="8" max="8" width="14.28125" style="0" customWidth="1"/>
  </cols>
  <sheetData>
    <row r="1" spans="8:11" ht="12.75">
      <c r="H1" t="s">
        <v>8</v>
      </c>
      <c r="I1" t="s">
        <v>10</v>
      </c>
      <c r="J1" t="s">
        <v>14</v>
      </c>
      <c r="K1" t="s">
        <v>12</v>
      </c>
    </row>
    <row r="2" spans="2:12" ht="12.75">
      <c r="B2" s="19">
        <v>38221</v>
      </c>
      <c r="C2" s="19">
        <v>38221</v>
      </c>
      <c r="D2" s="19">
        <v>38228</v>
      </c>
      <c r="E2" s="19">
        <v>38228</v>
      </c>
      <c r="F2" s="19">
        <v>38228</v>
      </c>
      <c r="G2" s="19">
        <v>38228</v>
      </c>
      <c r="H2" t="s">
        <v>9</v>
      </c>
      <c r="I2" t="s">
        <v>11</v>
      </c>
      <c r="J2" t="s">
        <v>15</v>
      </c>
      <c r="K2" t="s">
        <v>13</v>
      </c>
      <c r="L2" t="s">
        <v>30</v>
      </c>
    </row>
    <row r="3" spans="1:13" ht="12.75">
      <c r="A3" s="17" t="s">
        <v>19</v>
      </c>
      <c r="B3" s="18">
        <v>5</v>
      </c>
      <c r="C3" s="18">
        <v>4</v>
      </c>
      <c r="D3" s="18">
        <v>0</v>
      </c>
      <c r="E3" s="18">
        <v>1</v>
      </c>
      <c r="F3" s="18">
        <v>1</v>
      </c>
      <c r="G3" s="18">
        <v>1</v>
      </c>
      <c r="H3" s="18">
        <v>12</v>
      </c>
      <c r="I3" s="18">
        <v>5</v>
      </c>
      <c r="J3" s="18">
        <v>7</v>
      </c>
      <c r="K3" s="18">
        <v>7</v>
      </c>
      <c r="L3" s="18">
        <v>1</v>
      </c>
      <c r="M3" t="s">
        <v>19</v>
      </c>
    </row>
    <row r="4" spans="1:13" ht="12.75">
      <c r="A4" s="17" t="s">
        <v>20</v>
      </c>
      <c r="B4" s="18">
        <v>2</v>
      </c>
      <c r="C4" s="18">
        <v>1</v>
      </c>
      <c r="D4" s="18">
        <v>0</v>
      </c>
      <c r="E4" s="18">
        <v>3</v>
      </c>
      <c r="F4" s="18">
        <v>3</v>
      </c>
      <c r="G4" s="18">
        <v>2</v>
      </c>
      <c r="H4" s="18">
        <v>11</v>
      </c>
      <c r="I4" s="18">
        <v>3</v>
      </c>
      <c r="J4" s="18">
        <v>8</v>
      </c>
      <c r="K4" s="18">
        <v>8</v>
      </c>
      <c r="L4" s="18">
        <v>2</v>
      </c>
      <c r="M4" t="s">
        <v>20</v>
      </c>
    </row>
    <row r="5" spans="1:13" ht="12.75">
      <c r="A5" s="17" t="s">
        <v>50</v>
      </c>
      <c r="B5" s="18">
        <v>1</v>
      </c>
      <c r="C5" s="18">
        <v>2</v>
      </c>
      <c r="D5" s="18">
        <v>0</v>
      </c>
      <c r="E5" s="18">
        <v>4</v>
      </c>
      <c r="F5" s="18">
        <v>2</v>
      </c>
      <c r="G5" s="18">
        <v>4</v>
      </c>
      <c r="H5" s="18">
        <v>13</v>
      </c>
      <c r="I5" s="18">
        <v>4</v>
      </c>
      <c r="J5" s="18">
        <v>9</v>
      </c>
      <c r="K5" s="18">
        <v>9</v>
      </c>
      <c r="L5" s="18">
        <v>3</v>
      </c>
      <c r="M5" t="s">
        <v>50</v>
      </c>
    </row>
    <row r="6" spans="1:13" ht="12.75">
      <c r="A6" s="17" t="s">
        <v>53</v>
      </c>
      <c r="B6" s="18">
        <v>3</v>
      </c>
      <c r="C6" s="18">
        <v>5</v>
      </c>
      <c r="D6" s="18">
        <v>0</v>
      </c>
      <c r="E6" s="18">
        <v>2</v>
      </c>
      <c r="F6" s="18">
        <v>5</v>
      </c>
      <c r="G6" s="18">
        <v>5</v>
      </c>
      <c r="H6" s="18">
        <v>20</v>
      </c>
      <c r="I6" s="18">
        <v>5</v>
      </c>
      <c r="J6" s="18">
        <v>15</v>
      </c>
      <c r="K6" s="18">
        <v>15</v>
      </c>
      <c r="L6" s="18">
        <v>4</v>
      </c>
      <c r="M6" t="s">
        <v>53</v>
      </c>
    </row>
    <row r="7" spans="1:13" ht="12.75">
      <c r="A7" s="17" t="s">
        <v>3</v>
      </c>
      <c r="B7" s="18">
        <v>4</v>
      </c>
      <c r="C7" s="18">
        <v>7</v>
      </c>
      <c r="D7" s="18">
        <v>0</v>
      </c>
      <c r="E7" s="18">
        <v>7</v>
      </c>
      <c r="F7" s="18">
        <v>4</v>
      </c>
      <c r="G7" s="18">
        <v>8</v>
      </c>
      <c r="H7" s="18">
        <v>30</v>
      </c>
      <c r="I7" s="18">
        <v>8</v>
      </c>
      <c r="J7" s="18">
        <v>22</v>
      </c>
      <c r="K7" s="18">
        <v>22</v>
      </c>
      <c r="L7" s="18">
        <v>5</v>
      </c>
      <c r="M7" t="s">
        <v>3</v>
      </c>
    </row>
    <row r="8" spans="1:13" ht="12.75">
      <c r="A8" s="17" t="s">
        <v>52</v>
      </c>
      <c r="B8" s="18">
        <v>8</v>
      </c>
      <c r="C8" s="18">
        <v>3</v>
      </c>
      <c r="D8" s="18">
        <v>0</v>
      </c>
      <c r="E8" s="18">
        <v>6</v>
      </c>
      <c r="F8" s="18">
        <v>6</v>
      </c>
      <c r="G8" s="18">
        <v>7</v>
      </c>
      <c r="H8" s="18">
        <v>30</v>
      </c>
      <c r="I8" s="18">
        <v>8</v>
      </c>
      <c r="J8" s="18">
        <v>22</v>
      </c>
      <c r="K8" s="18">
        <v>22</v>
      </c>
      <c r="L8" s="18">
        <v>5</v>
      </c>
      <c r="M8" t="s">
        <v>52</v>
      </c>
    </row>
    <row r="9" spans="1:13" ht="12.75">
      <c r="A9" s="17" t="s">
        <v>2</v>
      </c>
      <c r="B9" s="18">
        <v>7</v>
      </c>
      <c r="C9" s="18">
        <v>9</v>
      </c>
      <c r="D9" s="18">
        <v>0</v>
      </c>
      <c r="E9" s="18">
        <v>5</v>
      </c>
      <c r="F9" s="18">
        <v>7</v>
      </c>
      <c r="G9" s="18">
        <v>6</v>
      </c>
      <c r="H9" s="18">
        <v>34</v>
      </c>
      <c r="I9" s="18">
        <v>9</v>
      </c>
      <c r="J9" s="18">
        <v>25</v>
      </c>
      <c r="K9" s="18">
        <v>25</v>
      </c>
      <c r="L9" s="18">
        <v>7</v>
      </c>
      <c r="M9" t="s">
        <v>2</v>
      </c>
    </row>
    <row r="10" spans="1:13" ht="12.75">
      <c r="A10" s="17" t="s">
        <v>21</v>
      </c>
      <c r="B10" s="18">
        <v>11</v>
      </c>
      <c r="C10" s="18">
        <v>10</v>
      </c>
      <c r="D10" s="18">
        <v>0</v>
      </c>
      <c r="E10" s="18">
        <v>8</v>
      </c>
      <c r="F10" s="18">
        <v>9</v>
      </c>
      <c r="G10" s="18">
        <v>3</v>
      </c>
      <c r="H10" s="18">
        <v>41</v>
      </c>
      <c r="I10" s="18">
        <v>11</v>
      </c>
      <c r="J10" s="18">
        <v>30</v>
      </c>
      <c r="K10" s="18">
        <v>30</v>
      </c>
      <c r="L10" s="18">
        <v>8</v>
      </c>
      <c r="M10" t="s">
        <v>21</v>
      </c>
    </row>
    <row r="11" spans="1:13" ht="12.75">
      <c r="A11" s="17" t="s">
        <v>4</v>
      </c>
      <c r="B11" s="18">
        <v>6</v>
      </c>
      <c r="C11" s="18">
        <v>6</v>
      </c>
      <c r="D11" s="18">
        <v>0</v>
      </c>
      <c r="E11" s="18">
        <v>11</v>
      </c>
      <c r="F11" s="18">
        <v>11</v>
      </c>
      <c r="G11" s="18">
        <v>11</v>
      </c>
      <c r="H11" s="18">
        <v>45</v>
      </c>
      <c r="I11" s="18">
        <v>11</v>
      </c>
      <c r="J11" s="18">
        <v>34</v>
      </c>
      <c r="K11" s="18">
        <v>34</v>
      </c>
      <c r="L11" s="18">
        <v>9</v>
      </c>
      <c r="M11" t="s">
        <v>4</v>
      </c>
    </row>
    <row r="12" spans="1:13" ht="12.75">
      <c r="A12" s="17" t="s">
        <v>5</v>
      </c>
      <c r="B12" s="18">
        <v>9</v>
      </c>
      <c r="C12" s="18">
        <v>12</v>
      </c>
      <c r="D12" s="18">
        <v>0</v>
      </c>
      <c r="E12" s="18">
        <v>9</v>
      </c>
      <c r="F12" s="18">
        <v>8</v>
      </c>
      <c r="G12" s="18">
        <v>10</v>
      </c>
      <c r="H12" s="18">
        <v>48</v>
      </c>
      <c r="I12" s="18">
        <v>12</v>
      </c>
      <c r="J12" s="18">
        <v>36</v>
      </c>
      <c r="K12" s="18">
        <v>36</v>
      </c>
      <c r="L12" s="18">
        <v>10</v>
      </c>
      <c r="M12" t="s">
        <v>5</v>
      </c>
    </row>
    <row r="13" spans="1:13" ht="12.75">
      <c r="A13" s="17" t="s">
        <v>22</v>
      </c>
      <c r="B13" s="18">
        <v>10</v>
      </c>
      <c r="C13" s="18">
        <v>8</v>
      </c>
      <c r="D13" s="18">
        <v>0</v>
      </c>
      <c r="E13" s="18">
        <v>10</v>
      </c>
      <c r="F13" s="18">
        <v>10</v>
      </c>
      <c r="G13" s="18">
        <v>9</v>
      </c>
      <c r="H13" s="18">
        <v>47</v>
      </c>
      <c r="I13" s="18">
        <v>10</v>
      </c>
      <c r="J13" s="18">
        <v>37</v>
      </c>
      <c r="K13" s="18">
        <v>37</v>
      </c>
      <c r="L13" s="18">
        <v>11</v>
      </c>
      <c r="M13" t="s">
        <v>22</v>
      </c>
    </row>
    <row r="14" spans="1:13" ht="12.75">
      <c r="A14" s="17" t="s">
        <v>25</v>
      </c>
      <c r="B14" s="18">
        <v>12</v>
      </c>
      <c r="C14" s="18">
        <v>12</v>
      </c>
      <c r="D14" s="18">
        <v>0</v>
      </c>
      <c r="E14" s="18">
        <v>11</v>
      </c>
      <c r="F14" s="18">
        <v>11</v>
      </c>
      <c r="G14" s="18">
        <v>11</v>
      </c>
      <c r="H14" s="18">
        <v>57</v>
      </c>
      <c r="I14" s="18">
        <v>12</v>
      </c>
      <c r="J14" s="18">
        <v>45</v>
      </c>
      <c r="K14" s="18">
        <v>45</v>
      </c>
      <c r="L14" s="18">
        <v>12</v>
      </c>
      <c r="M14" t="s">
        <v>25</v>
      </c>
    </row>
    <row r="16" spans="2:12" ht="12.75">
      <c r="B16" s="9"/>
      <c r="C16" s="9"/>
      <c r="D16" s="9"/>
      <c r="E16" s="10"/>
      <c r="I16" s="15"/>
      <c r="J16" s="15"/>
      <c r="K16" s="15"/>
      <c r="L16" s="16"/>
    </row>
    <row r="17" spans="1:10" ht="12.75">
      <c r="A17" s="17" t="s">
        <v>54</v>
      </c>
      <c r="B17" s="9"/>
      <c r="C17" s="9"/>
      <c r="D17" s="9"/>
      <c r="E17" s="10"/>
      <c r="I17" s="15"/>
      <c r="J17" s="15"/>
    </row>
    <row r="18" spans="2:10" ht="12.75">
      <c r="B18" s="9"/>
      <c r="C18" s="9"/>
      <c r="D18" s="9"/>
      <c r="E18" s="10"/>
      <c r="I18" s="15"/>
      <c r="J18" s="15"/>
    </row>
    <row r="19" spans="1:8" ht="12.75">
      <c r="A19" s="17" t="s">
        <v>8</v>
      </c>
      <c r="B19" t="s">
        <v>10</v>
      </c>
      <c r="C19" s="17" t="s">
        <v>60</v>
      </c>
      <c r="D19" s="19"/>
      <c r="E19" s="19"/>
      <c r="F19" s="19"/>
      <c r="G19" s="19"/>
      <c r="H19" s="19"/>
    </row>
    <row r="20" spans="1:4" ht="12.75">
      <c r="A20" s="17" t="s">
        <v>9</v>
      </c>
      <c r="B20" t="s">
        <v>11</v>
      </c>
      <c r="C20" t="s">
        <v>9</v>
      </c>
      <c r="D20" t="s">
        <v>30</v>
      </c>
    </row>
    <row r="21" spans="1:5" ht="12.75">
      <c r="A21" s="18">
        <v>19</v>
      </c>
      <c r="B21" s="18">
        <v>10</v>
      </c>
      <c r="C21" s="18">
        <v>9</v>
      </c>
      <c r="D21" s="18">
        <v>1</v>
      </c>
      <c r="E21" s="6" t="s">
        <v>19</v>
      </c>
    </row>
    <row r="22" spans="1:5" ht="12.75">
      <c r="A22" s="18">
        <v>24</v>
      </c>
      <c r="B22" s="18">
        <v>10</v>
      </c>
      <c r="C22" s="18">
        <v>14</v>
      </c>
      <c r="D22" s="18">
        <v>2</v>
      </c>
      <c r="E22" s="6" t="s">
        <v>20</v>
      </c>
    </row>
    <row r="23" spans="1:5" ht="12.75">
      <c r="A23" s="17">
        <v>26</v>
      </c>
      <c r="B23" s="6">
        <v>9</v>
      </c>
      <c r="C23" s="6">
        <v>17</v>
      </c>
      <c r="D23" s="6">
        <v>3</v>
      </c>
      <c r="E23" s="6" t="s">
        <v>50</v>
      </c>
    </row>
    <row r="24" spans="1:5" ht="12.75">
      <c r="A24" s="17">
        <v>28</v>
      </c>
      <c r="B24" s="6">
        <v>10</v>
      </c>
      <c r="C24" s="20">
        <v>18</v>
      </c>
      <c r="D24" s="20">
        <v>4</v>
      </c>
      <c r="E24" s="20" t="s">
        <v>53</v>
      </c>
    </row>
    <row r="25" spans="1:5" ht="12.75">
      <c r="A25" s="18">
        <v>54</v>
      </c>
      <c r="B25" s="18">
        <v>21</v>
      </c>
      <c r="C25" s="18">
        <v>33</v>
      </c>
      <c r="D25" s="18">
        <v>5</v>
      </c>
      <c r="E25" s="6" t="s">
        <v>21</v>
      </c>
    </row>
    <row r="26" spans="1:5" ht="12.75">
      <c r="A26" s="18">
        <v>55</v>
      </c>
      <c r="B26" s="18">
        <v>17</v>
      </c>
      <c r="C26" s="18">
        <v>38</v>
      </c>
      <c r="D26" s="18">
        <v>6</v>
      </c>
      <c r="E26" s="6" t="s">
        <v>3</v>
      </c>
    </row>
    <row r="27" spans="1:5" ht="12.75">
      <c r="A27" s="18">
        <v>58</v>
      </c>
      <c r="B27" s="18">
        <v>18</v>
      </c>
      <c r="C27" s="18">
        <v>40</v>
      </c>
      <c r="D27" s="18">
        <v>7</v>
      </c>
      <c r="E27" s="6" t="s">
        <v>2</v>
      </c>
    </row>
    <row r="28" spans="1:5" ht="12.75">
      <c r="A28" s="17">
        <v>60</v>
      </c>
      <c r="B28" s="6">
        <v>20</v>
      </c>
      <c r="C28" s="20">
        <v>40</v>
      </c>
      <c r="D28" s="20">
        <v>7</v>
      </c>
      <c r="E28" s="20" t="s">
        <v>52</v>
      </c>
    </row>
    <row r="29" spans="1:5" ht="12.75">
      <c r="A29" s="18">
        <v>66</v>
      </c>
      <c r="B29" s="18">
        <v>22</v>
      </c>
      <c r="C29" s="18">
        <v>44</v>
      </c>
      <c r="D29" s="18">
        <v>9</v>
      </c>
      <c r="E29" s="6" t="s">
        <v>5</v>
      </c>
    </row>
    <row r="30" spans="1:5" ht="12.75">
      <c r="A30" s="18">
        <v>72</v>
      </c>
      <c r="B30" s="18">
        <v>24</v>
      </c>
      <c r="C30" s="18">
        <v>48</v>
      </c>
      <c r="D30" s="18">
        <v>10</v>
      </c>
      <c r="E30" s="6" t="s">
        <v>1</v>
      </c>
    </row>
    <row r="31" spans="1:5" ht="12.75">
      <c r="A31" s="18">
        <v>75</v>
      </c>
      <c r="B31" s="18">
        <v>22</v>
      </c>
      <c r="C31" s="18">
        <v>53</v>
      </c>
      <c r="D31" s="18">
        <v>11</v>
      </c>
      <c r="E31" s="6" t="s">
        <v>4</v>
      </c>
    </row>
    <row r="32" spans="1:5" ht="12.75">
      <c r="A32" s="18">
        <v>77</v>
      </c>
      <c r="B32" s="18">
        <v>20</v>
      </c>
      <c r="C32" s="18">
        <v>57</v>
      </c>
      <c r="D32" s="18">
        <v>12</v>
      </c>
      <c r="E32" s="6" t="s">
        <v>22</v>
      </c>
    </row>
    <row r="33" spans="1:5" ht="12.75">
      <c r="A33" s="18">
        <v>87</v>
      </c>
      <c r="B33" s="18">
        <v>24</v>
      </c>
      <c r="C33" s="18">
        <v>63</v>
      </c>
      <c r="D33" s="18">
        <v>13</v>
      </c>
      <c r="E33" s="6" t="s">
        <v>25</v>
      </c>
    </row>
    <row r="34" spans="1:6" ht="12.75">
      <c r="A34" s="18"/>
      <c r="B34" s="18"/>
      <c r="C34" s="18"/>
      <c r="D34" s="18"/>
      <c r="E34" s="6"/>
      <c r="F34" s="1"/>
    </row>
    <row r="35" spans="1:7" ht="12.75">
      <c r="A35" s="18" t="s">
        <v>61</v>
      </c>
      <c r="B35" s="18"/>
      <c r="C35" s="18"/>
      <c r="D35" s="18"/>
      <c r="E35" s="6"/>
      <c r="F35" s="1"/>
      <c r="G35" s="6"/>
    </row>
    <row r="36" spans="1:4" ht="12.75">
      <c r="A36" s="18"/>
      <c r="B36" t="s">
        <v>8</v>
      </c>
      <c r="C36" t="s">
        <v>10</v>
      </c>
      <c r="D36" t="s">
        <v>14</v>
      </c>
    </row>
    <row r="37" spans="1:4" ht="12.75">
      <c r="A37" t="s">
        <v>30</v>
      </c>
      <c r="B37" t="s">
        <v>9</v>
      </c>
      <c r="C37" t="s">
        <v>11</v>
      </c>
      <c r="D37" t="s">
        <v>15</v>
      </c>
    </row>
    <row r="38" spans="1:5" ht="12.75">
      <c r="A38">
        <v>1</v>
      </c>
      <c r="B38">
        <v>41</v>
      </c>
      <c r="C38">
        <v>22</v>
      </c>
      <c r="D38">
        <v>19</v>
      </c>
      <c r="E38" t="s">
        <v>19</v>
      </c>
    </row>
    <row r="39" spans="1:5" ht="12.75">
      <c r="A39">
        <v>2</v>
      </c>
      <c r="B39">
        <v>46</v>
      </c>
      <c r="C39">
        <v>22</v>
      </c>
      <c r="D39">
        <v>24</v>
      </c>
      <c r="E39" t="s">
        <v>20</v>
      </c>
    </row>
    <row r="40" spans="1:5" ht="12.75">
      <c r="A40">
        <v>3</v>
      </c>
      <c r="B40">
        <v>47</v>
      </c>
      <c r="C40">
        <v>19</v>
      </c>
      <c r="D40">
        <v>28</v>
      </c>
      <c r="E40" t="s">
        <v>53</v>
      </c>
    </row>
    <row r="41" spans="1:5" ht="12.75">
      <c r="A41">
        <v>4</v>
      </c>
      <c r="B41">
        <v>54</v>
      </c>
      <c r="C41">
        <v>24</v>
      </c>
      <c r="D41">
        <v>30</v>
      </c>
      <c r="E41" t="s">
        <v>50</v>
      </c>
    </row>
    <row r="42" spans="1:5" ht="12.75">
      <c r="A42">
        <v>5</v>
      </c>
      <c r="B42">
        <v>74</v>
      </c>
      <c r="C42">
        <v>31</v>
      </c>
      <c r="D42">
        <v>43</v>
      </c>
      <c r="E42" t="s">
        <v>21</v>
      </c>
    </row>
    <row r="43" spans="1:5" ht="12.75">
      <c r="A43">
        <v>6</v>
      </c>
      <c r="B43">
        <v>84</v>
      </c>
      <c r="C43">
        <v>32</v>
      </c>
      <c r="D43">
        <v>52</v>
      </c>
      <c r="E43" t="s">
        <v>5</v>
      </c>
    </row>
    <row r="44" spans="1:5" ht="12.75">
      <c r="A44">
        <v>7</v>
      </c>
      <c r="B44">
        <v>80</v>
      </c>
      <c r="C44">
        <v>26</v>
      </c>
      <c r="D44">
        <v>54</v>
      </c>
      <c r="E44" t="s">
        <v>2</v>
      </c>
    </row>
    <row r="45" spans="1:5" ht="12.75">
      <c r="A45">
        <v>8</v>
      </c>
      <c r="B45">
        <v>92</v>
      </c>
      <c r="C45">
        <v>32</v>
      </c>
      <c r="D45">
        <v>60</v>
      </c>
      <c r="E45" t="s">
        <v>3</v>
      </c>
    </row>
    <row r="46" spans="1:5" ht="12.75">
      <c r="A46">
        <v>9</v>
      </c>
      <c r="B46">
        <v>102</v>
      </c>
      <c r="C46">
        <v>35</v>
      </c>
      <c r="D46">
        <v>67</v>
      </c>
      <c r="E46" t="s">
        <v>1</v>
      </c>
    </row>
    <row r="47" spans="1:5" ht="12.75">
      <c r="A47">
        <v>9</v>
      </c>
      <c r="B47">
        <v>103</v>
      </c>
      <c r="C47">
        <v>36</v>
      </c>
      <c r="D47">
        <v>67</v>
      </c>
      <c r="E47" t="s">
        <v>52</v>
      </c>
    </row>
    <row r="48" spans="1:5" ht="12.75">
      <c r="A48">
        <v>11</v>
      </c>
      <c r="B48">
        <v>103</v>
      </c>
      <c r="C48">
        <v>35</v>
      </c>
      <c r="D48">
        <v>68</v>
      </c>
      <c r="E48" t="s">
        <v>25</v>
      </c>
    </row>
    <row r="49" spans="1:5" ht="12.75">
      <c r="A49">
        <v>12</v>
      </c>
      <c r="B49">
        <v>113</v>
      </c>
      <c r="C49">
        <v>31</v>
      </c>
      <c r="D49">
        <v>82</v>
      </c>
      <c r="E49" t="s">
        <v>22</v>
      </c>
    </row>
    <row r="50" spans="1:5" ht="12.75">
      <c r="A50">
        <v>13</v>
      </c>
      <c r="B50">
        <v>127</v>
      </c>
      <c r="C50">
        <v>39</v>
      </c>
      <c r="D50">
        <v>88</v>
      </c>
      <c r="E50" t="s">
        <v>4</v>
      </c>
    </row>
    <row r="51" ht="12.75">
      <c r="A51"/>
    </row>
    <row r="52" ht="12.75">
      <c r="A52" t="s">
        <v>78</v>
      </c>
    </row>
    <row r="53" spans="1:4" ht="12.75">
      <c r="A53"/>
      <c r="C53" t="s">
        <v>8</v>
      </c>
      <c r="D53" t="s">
        <v>10</v>
      </c>
    </row>
    <row r="54" spans="3:6" ht="12.75">
      <c r="C54" t="s">
        <v>9</v>
      </c>
      <c r="D54" t="s">
        <v>11</v>
      </c>
      <c r="E54" t="s">
        <v>68</v>
      </c>
      <c r="F54" t="s">
        <v>30</v>
      </c>
    </row>
    <row r="55" spans="1:7" ht="12.75">
      <c r="A55" s="17">
        <v>16</v>
      </c>
      <c r="B55" t="s">
        <v>19</v>
      </c>
      <c r="C55">
        <v>48</v>
      </c>
      <c r="D55">
        <v>22</v>
      </c>
      <c r="E55">
        <v>26</v>
      </c>
      <c r="F55">
        <v>1</v>
      </c>
      <c r="G55" t="s">
        <v>19</v>
      </c>
    </row>
    <row r="56" spans="1:7" ht="12.75">
      <c r="A56" s="17">
        <v>485</v>
      </c>
      <c r="B56" t="s">
        <v>20</v>
      </c>
      <c r="C56">
        <v>49</v>
      </c>
      <c r="D56">
        <v>22</v>
      </c>
      <c r="E56">
        <v>27</v>
      </c>
      <c r="F56">
        <v>2</v>
      </c>
      <c r="G56" t="s">
        <v>20</v>
      </c>
    </row>
    <row r="57" spans="1:7" ht="12.75">
      <c r="A57" s="17">
        <v>220</v>
      </c>
      <c r="B57" t="s">
        <v>53</v>
      </c>
      <c r="C57">
        <v>62</v>
      </c>
      <c r="D57">
        <v>19</v>
      </c>
      <c r="E57">
        <v>43</v>
      </c>
      <c r="F57">
        <v>3</v>
      </c>
      <c r="G57" t="s">
        <v>53</v>
      </c>
    </row>
    <row r="58" spans="1:7" ht="12.75">
      <c r="A58" s="17">
        <v>679</v>
      </c>
      <c r="B58" t="s">
        <v>50</v>
      </c>
      <c r="C58">
        <v>69</v>
      </c>
      <c r="D58">
        <v>24</v>
      </c>
      <c r="E58">
        <v>45</v>
      </c>
      <c r="F58">
        <v>4</v>
      </c>
      <c r="G58" t="s">
        <v>50</v>
      </c>
    </row>
    <row r="59" spans="1:7" ht="12.75">
      <c r="A59" s="17">
        <v>155</v>
      </c>
      <c r="B59" t="s">
        <v>21</v>
      </c>
      <c r="C59">
        <v>86</v>
      </c>
      <c r="D59">
        <v>31</v>
      </c>
      <c r="E59">
        <v>55</v>
      </c>
      <c r="F59">
        <v>5</v>
      </c>
      <c r="G59" t="s">
        <v>21</v>
      </c>
    </row>
    <row r="60" spans="1:7" ht="12.75">
      <c r="A60" s="17">
        <v>265</v>
      </c>
      <c r="B60" t="s">
        <v>5</v>
      </c>
      <c r="C60">
        <v>93</v>
      </c>
      <c r="D60">
        <v>32</v>
      </c>
      <c r="E60">
        <v>61</v>
      </c>
      <c r="F60">
        <v>6</v>
      </c>
      <c r="G60" t="s">
        <v>5</v>
      </c>
    </row>
    <row r="61" spans="1:7" ht="12.75">
      <c r="A61" s="17">
        <v>281</v>
      </c>
      <c r="B61" t="s">
        <v>2</v>
      </c>
      <c r="C61">
        <v>95</v>
      </c>
      <c r="D61">
        <v>26</v>
      </c>
      <c r="E61">
        <v>69</v>
      </c>
      <c r="F61">
        <v>7</v>
      </c>
      <c r="G61" t="s">
        <v>2</v>
      </c>
    </row>
    <row r="62" spans="1:7" ht="12.75">
      <c r="A62" s="17">
        <v>249</v>
      </c>
      <c r="B62" t="s">
        <v>3</v>
      </c>
      <c r="C62">
        <v>107</v>
      </c>
      <c r="D62">
        <v>32</v>
      </c>
      <c r="E62">
        <v>75</v>
      </c>
      <c r="F62">
        <v>8</v>
      </c>
      <c r="G62" t="s">
        <v>3</v>
      </c>
    </row>
    <row r="63" spans="1:7" ht="12.75">
      <c r="A63" s="17">
        <v>52</v>
      </c>
      <c r="B63" t="s">
        <v>1</v>
      </c>
      <c r="C63">
        <v>117</v>
      </c>
      <c r="D63">
        <v>35</v>
      </c>
      <c r="E63">
        <v>82</v>
      </c>
      <c r="F63">
        <v>9</v>
      </c>
      <c r="G63" t="s">
        <v>1</v>
      </c>
    </row>
    <row r="64" spans="1:7" ht="12.75">
      <c r="A64" s="17">
        <v>588</v>
      </c>
      <c r="B64" t="s">
        <v>52</v>
      </c>
      <c r="C64">
        <v>118</v>
      </c>
      <c r="D64">
        <v>36</v>
      </c>
      <c r="E64">
        <v>82</v>
      </c>
      <c r="F64">
        <v>9</v>
      </c>
      <c r="G64" t="s">
        <v>52</v>
      </c>
    </row>
    <row r="65" spans="1:7" ht="12.75">
      <c r="A65" s="17">
        <v>158</v>
      </c>
      <c r="B65" t="s">
        <v>25</v>
      </c>
      <c r="C65">
        <v>118</v>
      </c>
      <c r="D65">
        <v>35</v>
      </c>
      <c r="E65">
        <v>83</v>
      </c>
      <c r="F65">
        <v>11</v>
      </c>
      <c r="G65" t="s">
        <v>25</v>
      </c>
    </row>
    <row r="66" spans="1:7" ht="12.75">
      <c r="A66" s="17">
        <v>484</v>
      </c>
      <c r="B66" t="s">
        <v>22</v>
      </c>
      <c r="C66">
        <v>128</v>
      </c>
      <c r="D66">
        <v>31</v>
      </c>
      <c r="E66">
        <v>97</v>
      </c>
      <c r="F66">
        <v>12</v>
      </c>
      <c r="G66" t="s">
        <v>22</v>
      </c>
    </row>
    <row r="67" spans="1:7" ht="12.75">
      <c r="A67" s="17">
        <v>97</v>
      </c>
      <c r="B67" t="s">
        <v>4</v>
      </c>
      <c r="C67">
        <v>142</v>
      </c>
      <c r="D67">
        <v>39</v>
      </c>
      <c r="E67">
        <v>103</v>
      </c>
      <c r="F67">
        <v>13</v>
      </c>
      <c r="G67" t="s">
        <v>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94"/>
  <sheetViews>
    <sheetView workbookViewId="0" topLeftCell="A76">
      <selection activeCell="A81" sqref="A81:F94"/>
    </sheetView>
  </sheetViews>
  <sheetFormatPr defaultColWidth="9.140625" defaultRowHeight="12.75"/>
  <cols>
    <col min="2" max="2" width="15.00390625" style="0" customWidth="1"/>
  </cols>
  <sheetData>
    <row r="1" spans="1:7" ht="12.75">
      <c r="A1" t="s">
        <v>56</v>
      </c>
      <c r="B1" s="17"/>
      <c r="C1" s="21">
        <v>38221</v>
      </c>
      <c r="D1" s="21">
        <v>38221</v>
      </c>
      <c r="F1" t="s">
        <v>55</v>
      </c>
      <c r="G1" t="str">
        <f>A1</f>
        <v>Standing</v>
      </c>
    </row>
    <row r="2" spans="1:8" ht="12.75">
      <c r="A2">
        <v>1</v>
      </c>
      <c r="B2" t="s">
        <v>20</v>
      </c>
      <c r="C2">
        <v>2</v>
      </c>
      <c r="D2">
        <v>1</v>
      </c>
      <c r="F2">
        <f aca="true" t="shared" si="0" ref="F2:F40">SUM(C2:E2)</f>
        <v>3</v>
      </c>
      <c r="G2">
        <f>A2</f>
        <v>1</v>
      </c>
      <c r="H2" t="str">
        <f>B2</f>
        <v>Argo III</v>
      </c>
    </row>
    <row r="3" spans="1:8" ht="12.75">
      <c r="A3">
        <f>A2+1</f>
        <v>2</v>
      </c>
      <c r="B3" t="s">
        <v>50</v>
      </c>
      <c r="C3">
        <v>1</v>
      </c>
      <c r="D3">
        <v>2</v>
      </c>
      <c r="F3">
        <f t="shared" si="0"/>
        <v>3</v>
      </c>
      <c r="G3">
        <f aca="true" t="shared" si="1" ref="G3:G14">A3</f>
        <v>2</v>
      </c>
      <c r="H3" t="str">
        <f aca="true" t="shared" si="2" ref="H3:H14">B3</f>
        <v>Misty-two-six</v>
      </c>
    </row>
    <row r="4" spans="1:8" ht="12.75">
      <c r="A4">
        <f aca="true" t="shared" si="3" ref="A4:A14">A3+1</f>
        <v>3</v>
      </c>
      <c r="B4" t="s">
        <v>53</v>
      </c>
      <c r="C4">
        <v>3</v>
      </c>
      <c r="D4">
        <v>5</v>
      </c>
      <c r="F4">
        <f t="shared" si="0"/>
        <v>8</v>
      </c>
      <c r="G4">
        <f t="shared" si="1"/>
        <v>3</v>
      </c>
      <c r="H4" t="str">
        <f t="shared" si="2"/>
        <v>Kikiyaon </v>
      </c>
    </row>
    <row r="5" spans="1:8" ht="12.75">
      <c r="A5">
        <f t="shared" si="3"/>
        <v>4</v>
      </c>
      <c r="B5" t="s">
        <v>19</v>
      </c>
      <c r="C5">
        <v>5</v>
      </c>
      <c r="D5">
        <v>4</v>
      </c>
      <c r="F5">
        <f>SUM(C5:E5)</f>
        <v>9</v>
      </c>
      <c r="G5">
        <f t="shared" si="1"/>
        <v>4</v>
      </c>
      <c r="H5" t="str">
        <f t="shared" si="2"/>
        <v>Shamrock IV</v>
      </c>
    </row>
    <row r="6" spans="1:8" ht="12.75">
      <c r="A6">
        <f t="shared" si="3"/>
        <v>5</v>
      </c>
      <c r="B6" t="s">
        <v>3</v>
      </c>
      <c r="C6">
        <v>4</v>
      </c>
      <c r="D6">
        <v>7</v>
      </c>
      <c r="F6">
        <f t="shared" si="0"/>
        <v>11</v>
      </c>
      <c r="G6">
        <f t="shared" si="1"/>
        <v>5</v>
      </c>
      <c r="H6" t="str">
        <f t="shared" si="2"/>
        <v>Dolce</v>
      </c>
    </row>
    <row r="7" spans="1:8" ht="12.75">
      <c r="A7">
        <f t="shared" si="3"/>
        <v>6</v>
      </c>
      <c r="B7" t="s">
        <v>52</v>
      </c>
      <c r="C7">
        <v>8</v>
      </c>
      <c r="D7">
        <v>3</v>
      </c>
      <c r="F7">
        <f t="shared" si="0"/>
        <v>11</v>
      </c>
      <c r="G7">
        <f t="shared" si="1"/>
        <v>6</v>
      </c>
      <c r="H7" t="str">
        <f t="shared" si="2"/>
        <v>Gallant Fox</v>
      </c>
    </row>
    <row r="8" spans="1:8" ht="12.75">
      <c r="A8">
        <f t="shared" si="3"/>
        <v>7</v>
      </c>
      <c r="B8" t="s">
        <v>4</v>
      </c>
      <c r="C8">
        <v>6</v>
      </c>
      <c r="D8">
        <v>6</v>
      </c>
      <c r="F8">
        <f t="shared" si="0"/>
        <v>12</v>
      </c>
      <c r="G8">
        <f t="shared" si="1"/>
        <v>7</v>
      </c>
      <c r="H8" t="str">
        <f t="shared" si="2"/>
        <v>Schatz</v>
      </c>
    </row>
    <row r="9" spans="1:8" ht="12.75">
      <c r="A9">
        <f t="shared" si="3"/>
        <v>8</v>
      </c>
      <c r="B9" t="s">
        <v>2</v>
      </c>
      <c r="C9">
        <v>7</v>
      </c>
      <c r="D9">
        <v>9</v>
      </c>
      <c r="F9">
        <f t="shared" si="0"/>
        <v>16</v>
      </c>
      <c r="G9">
        <f t="shared" si="1"/>
        <v>8</v>
      </c>
      <c r="H9" t="str">
        <f t="shared" si="2"/>
        <v>Eightball</v>
      </c>
    </row>
    <row r="10" spans="1:8" ht="12.75">
      <c r="A10">
        <f t="shared" si="3"/>
        <v>9</v>
      </c>
      <c r="B10" t="s">
        <v>22</v>
      </c>
      <c r="C10">
        <v>10</v>
      </c>
      <c r="D10">
        <v>8</v>
      </c>
      <c r="F10">
        <f t="shared" si="0"/>
        <v>18</v>
      </c>
      <c r="G10">
        <f t="shared" si="1"/>
        <v>9</v>
      </c>
      <c r="H10" t="str">
        <f t="shared" si="2"/>
        <v>Jolly Mon</v>
      </c>
    </row>
    <row r="11" spans="1:8" ht="12.75">
      <c r="A11">
        <f t="shared" si="3"/>
        <v>10</v>
      </c>
      <c r="B11" t="s">
        <v>21</v>
      </c>
      <c r="C11">
        <v>11</v>
      </c>
      <c r="D11">
        <v>10</v>
      </c>
      <c r="F11">
        <f t="shared" si="0"/>
        <v>21</v>
      </c>
      <c r="G11">
        <f t="shared" si="1"/>
        <v>10</v>
      </c>
      <c r="H11" t="str">
        <f t="shared" si="2"/>
        <v>Annagazander</v>
      </c>
    </row>
    <row r="12" spans="1:8" ht="12.75">
      <c r="A12">
        <f t="shared" si="3"/>
        <v>11</v>
      </c>
      <c r="B12" t="s">
        <v>5</v>
      </c>
      <c r="C12">
        <v>9</v>
      </c>
      <c r="D12">
        <v>12</v>
      </c>
      <c r="F12">
        <f t="shared" si="0"/>
        <v>21</v>
      </c>
      <c r="G12">
        <f t="shared" si="1"/>
        <v>11</v>
      </c>
      <c r="H12" t="str">
        <f t="shared" si="2"/>
        <v>Gostosa</v>
      </c>
    </row>
    <row r="13" spans="1:8" ht="12.75">
      <c r="A13">
        <f t="shared" si="3"/>
        <v>12</v>
      </c>
      <c r="B13" t="s">
        <v>1</v>
      </c>
      <c r="C13" t="s">
        <v>57</v>
      </c>
      <c r="D13" t="s">
        <v>57</v>
      </c>
      <c r="F13">
        <v>24</v>
      </c>
      <c r="G13">
        <f t="shared" si="1"/>
        <v>12</v>
      </c>
      <c r="H13" t="str">
        <f t="shared" si="2"/>
        <v>Pinnocchio</v>
      </c>
    </row>
    <row r="14" spans="1:8" ht="12.75">
      <c r="A14">
        <f t="shared" si="3"/>
        <v>13</v>
      </c>
      <c r="B14" t="s">
        <v>25</v>
      </c>
      <c r="C14" t="s">
        <v>57</v>
      </c>
      <c r="D14" t="s">
        <v>57</v>
      </c>
      <c r="F14">
        <v>24</v>
      </c>
      <c r="G14">
        <f t="shared" si="1"/>
        <v>13</v>
      </c>
      <c r="H14" t="str">
        <f t="shared" si="2"/>
        <v>Excitable Boy</v>
      </c>
    </row>
    <row r="16" spans="2:6" ht="12.75">
      <c r="B16" s="17"/>
      <c r="C16" s="21">
        <v>38228</v>
      </c>
      <c r="D16" s="21">
        <v>38228</v>
      </c>
      <c r="E16" s="21">
        <v>38228</v>
      </c>
      <c r="F16" t="s">
        <v>55</v>
      </c>
    </row>
    <row r="17" spans="1:8" ht="12.75">
      <c r="A17">
        <v>1</v>
      </c>
      <c r="B17" t="s">
        <v>19</v>
      </c>
      <c r="C17">
        <v>1</v>
      </c>
      <c r="D17">
        <v>1</v>
      </c>
      <c r="E17" s="16">
        <v>1</v>
      </c>
      <c r="F17">
        <f t="shared" si="0"/>
        <v>3</v>
      </c>
      <c r="G17">
        <f aca="true" t="shared" si="4" ref="G17:G44">A17</f>
        <v>1</v>
      </c>
      <c r="H17" t="str">
        <f aca="true" t="shared" si="5" ref="H17:H44">B17</f>
        <v>Shamrock IV</v>
      </c>
    </row>
    <row r="18" spans="1:8" ht="12.75">
      <c r="A18">
        <f>A17+1</f>
        <v>2</v>
      </c>
      <c r="B18" t="s">
        <v>20</v>
      </c>
      <c r="C18">
        <v>3</v>
      </c>
      <c r="D18">
        <v>3</v>
      </c>
      <c r="E18">
        <v>2</v>
      </c>
      <c r="F18">
        <f t="shared" si="0"/>
        <v>8</v>
      </c>
      <c r="G18">
        <f t="shared" si="4"/>
        <v>2</v>
      </c>
      <c r="H18" t="str">
        <f t="shared" si="5"/>
        <v>Argo III</v>
      </c>
    </row>
    <row r="19" spans="1:8" ht="12.75">
      <c r="A19">
        <f aca="true" t="shared" si="6" ref="A19:A29">A18+1</f>
        <v>3</v>
      </c>
      <c r="B19" t="s">
        <v>50</v>
      </c>
      <c r="C19">
        <v>4</v>
      </c>
      <c r="D19">
        <v>2</v>
      </c>
      <c r="E19">
        <v>4</v>
      </c>
      <c r="F19">
        <f t="shared" si="0"/>
        <v>10</v>
      </c>
      <c r="G19">
        <f t="shared" si="4"/>
        <v>3</v>
      </c>
      <c r="H19" t="str">
        <f t="shared" si="5"/>
        <v>Misty-two-six</v>
      </c>
    </row>
    <row r="20" spans="1:8" ht="12.75">
      <c r="A20">
        <f t="shared" si="6"/>
        <v>4</v>
      </c>
      <c r="B20" t="s">
        <v>53</v>
      </c>
      <c r="C20">
        <v>2</v>
      </c>
      <c r="D20">
        <v>5</v>
      </c>
      <c r="E20">
        <v>5</v>
      </c>
      <c r="F20">
        <f t="shared" si="0"/>
        <v>12</v>
      </c>
      <c r="G20">
        <f t="shared" si="4"/>
        <v>4</v>
      </c>
      <c r="H20" t="str">
        <f t="shared" si="5"/>
        <v>Kikiyaon </v>
      </c>
    </row>
    <row r="21" spans="1:8" ht="12.75">
      <c r="A21">
        <f t="shared" si="6"/>
        <v>5</v>
      </c>
      <c r="B21" t="s">
        <v>2</v>
      </c>
      <c r="C21">
        <v>5</v>
      </c>
      <c r="D21">
        <v>7</v>
      </c>
      <c r="E21">
        <v>6</v>
      </c>
      <c r="F21">
        <f t="shared" si="0"/>
        <v>18</v>
      </c>
      <c r="G21">
        <f t="shared" si="4"/>
        <v>5</v>
      </c>
      <c r="H21" t="str">
        <f t="shared" si="5"/>
        <v>Eightball</v>
      </c>
    </row>
    <row r="22" spans="1:8" ht="12.75">
      <c r="A22">
        <f t="shared" si="6"/>
        <v>6</v>
      </c>
      <c r="B22" t="s">
        <v>3</v>
      </c>
      <c r="C22">
        <v>7</v>
      </c>
      <c r="D22">
        <v>4</v>
      </c>
      <c r="E22">
        <v>8</v>
      </c>
      <c r="F22">
        <f t="shared" si="0"/>
        <v>19</v>
      </c>
      <c r="G22">
        <f t="shared" si="4"/>
        <v>6</v>
      </c>
      <c r="H22" t="str">
        <f t="shared" si="5"/>
        <v>Dolce</v>
      </c>
    </row>
    <row r="23" spans="1:8" ht="12.75">
      <c r="A23">
        <f t="shared" si="6"/>
        <v>7</v>
      </c>
      <c r="B23" t="s">
        <v>52</v>
      </c>
      <c r="C23">
        <v>6</v>
      </c>
      <c r="D23">
        <v>6</v>
      </c>
      <c r="E23">
        <v>7</v>
      </c>
      <c r="F23">
        <f t="shared" si="0"/>
        <v>19</v>
      </c>
      <c r="G23">
        <f t="shared" si="4"/>
        <v>7</v>
      </c>
      <c r="H23" t="str">
        <f t="shared" si="5"/>
        <v>Gallant Fox</v>
      </c>
    </row>
    <row r="24" spans="1:8" ht="12.75">
      <c r="A24">
        <f t="shared" si="6"/>
        <v>8</v>
      </c>
      <c r="B24" t="s">
        <v>21</v>
      </c>
      <c r="C24">
        <v>8</v>
      </c>
      <c r="D24">
        <v>9</v>
      </c>
      <c r="E24">
        <v>3</v>
      </c>
      <c r="F24">
        <f t="shared" si="0"/>
        <v>20</v>
      </c>
      <c r="G24">
        <f t="shared" si="4"/>
        <v>8</v>
      </c>
      <c r="H24" t="str">
        <f t="shared" si="5"/>
        <v>Annagazander</v>
      </c>
    </row>
    <row r="25" spans="1:8" ht="12.75">
      <c r="A25">
        <f t="shared" si="6"/>
        <v>9</v>
      </c>
      <c r="B25" t="s">
        <v>5</v>
      </c>
      <c r="C25">
        <v>9</v>
      </c>
      <c r="D25">
        <v>8</v>
      </c>
      <c r="E25">
        <v>10</v>
      </c>
      <c r="F25">
        <f t="shared" si="0"/>
        <v>27</v>
      </c>
      <c r="G25">
        <f t="shared" si="4"/>
        <v>9</v>
      </c>
      <c r="H25" t="str">
        <f t="shared" si="5"/>
        <v>Gostosa</v>
      </c>
    </row>
    <row r="26" spans="1:8" ht="12.75">
      <c r="A26">
        <f t="shared" si="6"/>
        <v>10</v>
      </c>
      <c r="B26" t="s">
        <v>22</v>
      </c>
      <c r="C26">
        <v>10</v>
      </c>
      <c r="D26">
        <v>10</v>
      </c>
      <c r="E26">
        <v>9</v>
      </c>
      <c r="F26">
        <f t="shared" si="0"/>
        <v>29</v>
      </c>
      <c r="G26">
        <f t="shared" si="4"/>
        <v>10</v>
      </c>
      <c r="H26" t="str">
        <f t="shared" si="5"/>
        <v>Jolly Mon</v>
      </c>
    </row>
    <row r="27" spans="1:8" ht="12.75">
      <c r="A27">
        <f t="shared" si="6"/>
        <v>11</v>
      </c>
      <c r="B27" t="s">
        <v>1</v>
      </c>
      <c r="C27" t="s">
        <v>58</v>
      </c>
      <c r="D27" t="s">
        <v>58</v>
      </c>
      <c r="E27" t="s">
        <v>58</v>
      </c>
      <c r="F27">
        <v>33</v>
      </c>
      <c r="G27">
        <f t="shared" si="4"/>
        <v>11</v>
      </c>
      <c r="H27" t="str">
        <f t="shared" si="5"/>
        <v>Pinnocchio</v>
      </c>
    </row>
    <row r="28" spans="1:8" ht="12.75">
      <c r="A28">
        <f t="shared" si="6"/>
        <v>12</v>
      </c>
      <c r="B28" t="s">
        <v>4</v>
      </c>
      <c r="C28" t="s">
        <v>58</v>
      </c>
      <c r="D28" t="s">
        <v>58</v>
      </c>
      <c r="E28" t="s">
        <v>58</v>
      </c>
      <c r="F28">
        <v>33</v>
      </c>
      <c r="G28">
        <f t="shared" si="4"/>
        <v>12</v>
      </c>
      <c r="H28" t="str">
        <f t="shared" si="5"/>
        <v>Schatz</v>
      </c>
    </row>
    <row r="29" spans="1:8" ht="12.75">
      <c r="A29">
        <f t="shared" si="6"/>
        <v>13</v>
      </c>
      <c r="B29" t="s">
        <v>25</v>
      </c>
      <c r="C29" t="s">
        <v>58</v>
      </c>
      <c r="D29" t="s">
        <v>58</v>
      </c>
      <c r="E29" t="s">
        <v>58</v>
      </c>
      <c r="F29">
        <v>33</v>
      </c>
      <c r="G29">
        <f t="shared" si="4"/>
        <v>13</v>
      </c>
      <c r="H29" t="str">
        <f t="shared" si="5"/>
        <v>Excitable Boy</v>
      </c>
    </row>
    <row r="31" spans="2:6" ht="12.75">
      <c r="B31" s="17"/>
      <c r="C31" s="21">
        <v>38235</v>
      </c>
      <c r="D31" s="21">
        <v>38235</v>
      </c>
      <c r="E31" s="21">
        <v>38235</v>
      </c>
      <c r="F31" t="s">
        <v>55</v>
      </c>
    </row>
    <row r="32" spans="1:8" ht="12.75">
      <c r="A32">
        <v>1</v>
      </c>
      <c r="B32" t="s">
        <v>19</v>
      </c>
      <c r="C32">
        <v>5</v>
      </c>
      <c r="D32">
        <v>1</v>
      </c>
      <c r="E32">
        <v>1</v>
      </c>
      <c r="F32">
        <f t="shared" si="0"/>
        <v>7</v>
      </c>
      <c r="G32">
        <f t="shared" si="4"/>
        <v>1</v>
      </c>
      <c r="H32" t="str">
        <f t="shared" si="5"/>
        <v>Shamrock IV</v>
      </c>
    </row>
    <row r="33" spans="1:8" ht="12.75">
      <c r="A33">
        <f>A32+1</f>
        <v>2</v>
      </c>
      <c r="B33" t="s">
        <v>53</v>
      </c>
      <c r="C33">
        <v>2</v>
      </c>
      <c r="D33">
        <v>4</v>
      </c>
      <c r="E33">
        <v>2</v>
      </c>
      <c r="F33">
        <f t="shared" si="0"/>
        <v>8</v>
      </c>
      <c r="G33">
        <f t="shared" si="4"/>
        <v>2</v>
      </c>
      <c r="H33" t="str">
        <f t="shared" si="5"/>
        <v>Kikiyaon </v>
      </c>
    </row>
    <row r="34" spans="1:8" ht="12.75">
      <c r="A34">
        <f aca="true" t="shared" si="7" ref="A34:A44">A33+1</f>
        <v>3</v>
      </c>
      <c r="B34" t="s">
        <v>20</v>
      </c>
      <c r="C34">
        <v>3</v>
      </c>
      <c r="D34">
        <v>7</v>
      </c>
      <c r="E34">
        <v>3</v>
      </c>
      <c r="F34">
        <f t="shared" si="0"/>
        <v>13</v>
      </c>
      <c r="G34">
        <f t="shared" si="4"/>
        <v>3</v>
      </c>
      <c r="H34" t="str">
        <f t="shared" si="5"/>
        <v>Argo III</v>
      </c>
    </row>
    <row r="35" spans="1:8" ht="12.75">
      <c r="A35">
        <f t="shared" si="7"/>
        <v>4</v>
      </c>
      <c r="B35" t="s">
        <v>50</v>
      </c>
      <c r="C35">
        <v>4</v>
      </c>
      <c r="D35">
        <v>5</v>
      </c>
      <c r="E35">
        <v>4</v>
      </c>
      <c r="F35">
        <f t="shared" si="0"/>
        <v>13</v>
      </c>
      <c r="G35">
        <f t="shared" si="4"/>
        <v>4</v>
      </c>
      <c r="H35" t="str">
        <f t="shared" si="5"/>
        <v>Misty-two-six</v>
      </c>
    </row>
    <row r="36" spans="1:8" ht="12.75">
      <c r="A36">
        <f t="shared" si="7"/>
        <v>5</v>
      </c>
      <c r="B36" t="s">
        <v>21</v>
      </c>
      <c r="C36">
        <v>1</v>
      </c>
      <c r="D36">
        <v>2</v>
      </c>
      <c r="E36">
        <v>10</v>
      </c>
      <c r="F36">
        <f t="shared" si="0"/>
        <v>13</v>
      </c>
      <c r="G36">
        <f t="shared" si="4"/>
        <v>5</v>
      </c>
      <c r="H36" t="str">
        <f t="shared" si="5"/>
        <v>Annagazander</v>
      </c>
    </row>
    <row r="37" spans="1:8" ht="12.75">
      <c r="A37">
        <f t="shared" si="7"/>
        <v>6</v>
      </c>
      <c r="B37" t="s">
        <v>1</v>
      </c>
      <c r="C37">
        <v>6</v>
      </c>
      <c r="D37">
        <v>3</v>
      </c>
      <c r="E37">
        <v>6</v>
      </c>
      <c r="F37">
        <f t="shared" si="0"/>
        <v>15</v>
      </c>
      <c r="G37">
        <f t="shared" si="4"/>
        <v>6</v>
      </c>
      <c r="H37" t="str">
        <f t="shared" si="5"/>
        <v>Pinnocchio</v>
      </c>
    </row>
    <row r="38" spans="1:8" ht="12.75">
      <c r="A38">
        <f t="shared" si="7"/>
        <v>7</v>
      </c>
      <c r="B38" t="s">
        <v>5</v>
      </c>
      <c r="C38">
        <v>7</v>
      </c>
      <c r="D38">
        <v>6</v>
      </c>
      <c r="E38">
        <v>5</v>
      </c>
      <c r="F38">
        <f t="shared" si="0"/>
        <v>18</v>
      </c>
      <c r="G38">
        <f t="shared" si="4"/>
        <v>7</v>
      </c>
      <c r="H38" t="str">
        <f t="shared" si="5"/>
        <v>Gostosa</v>
      </c>
    </row>
    <row r="39" spans="1:8" ht="12.75">
      <c r="A39">
        <f t="shared" si="7"/>
        <v>8</v>
      </c>
      <c r="B39" t="s">
        <v>2</v>
      </c>
      <c r="C39">
        <v>8</v>
      </c>
      <c r="D39">
        <v>9</v>
      </c>
      <c r="E39">
        <v>7</v>
      </c>
      <c r="F39">
        <f t="shared" si="0"/>
        <v>24</v>
      </c>
      <c r="G39">
        <f t="shared" si="4"/>
        <v>8</v>
      </c>
      <c r="H39" t="str">
        <f t="shared" si="5"/>
        <v>Eightball</v>
      </c>
    </row>
    <row r="40" spans="1:8" ht="12.75">
      <c r="A40">
        <f t="shared" si="7"/>
        <v>9</v>
      </c>
      <c r="B40" t="s">
        <v>3</v>
      </c>
      <c r="C40">
        <v>9</v>
      </c>
      <c r="D40">
        <v>8</v>
      </c>
      <c r="E40">
        <v>8</v>
      </c>
      <c r="F40">
        <f t="shared" si="0"/>
        <v>25</v>
      </c>
      <c r="G40">
        <f t="shared" si="4"/>
        <v>9</v>
      </c>
      <c r="H40" t="str">
        <f t="shared" si="5"/>
        <v>Dolce</v>
      </c>
    </row>
    <row r="41" spans="1:8" ht="12.75">
      <c r="A41">
        <f t="shared" si="7"/>
        <v>10</v>
      </c>
      <c r="B41" t="s">
        <v>52</v>
      </c>
      <c r="C41" t="s">
        <v>59</v>
      </c>
      <c r="D41" t="s">
        <v>59</v>
      </c>
      <c r="E41" t="s">
        <v>59</v>
      </c>
      <c r="F41">
        <v>30</v>
      </c>
      <c r="G41">
        <f t="shared" si="4"/>
        <v>10</v>
      </c>
      <c r="H41" t="str">
        <f t="shared" si="5"/>
        <v>Gallant Fox</v>
      </c>
    </row>
    <row r="42" spans="1:8" ht="12.75">
      <c r="A42">
        <f t="shared" si="7"/>
        <v>11</v>
      </c>
      <c r="B42" t="s">
        <v>4</v>
      </c>
      <c r="C42" t="s">
        <v>59</v>
      </c>
      <c r="D42" t="s">
        <v>59</v>
      </c>
      <c r="E42" t="s">
        <v>59</v>
      </c>
      <c r="F42">
        <v>30</v>
      </c>
      <c r="G42">
        <f t="shared" si="4"/>
        <v>11</v>
      </c>
      <c r="H42" t="str">
        <f t="shared" si="5"/>
        <v>Schatz</v>
      </c>
    </row>
    <row r="43" spans="1:8" ht="12.75">
      <c r="A43">
        <f t="shared" si="7"/>
        <v>12</v>
      </c>
      <c r="B43" t="s">
        <v>22</v>
      </c>
      <c r="C43" t="s">
        <v>59</v>
      </c>
      <c r="D43" t="s">
        <v>59</v>
      </c>
      <c r="E43" t="s">
        <v>59</v>
      </c>
      <c r="F43">
        <v>30</v>
      </c>
      <c r="G43">
        <f t="shared" si="4"/>
        <v>12</v>
      </c>
      <c r="H43" t="str">
        <f t="shared" si="5"/>
        <v>Jolly Mon</v>
      </c>
    </row>
    <row r="44" spans="1:8" ht="12.75">
      <c r="A44">
        <f t="shared" si="7"/>
        <v>13</v>
      </c>
      <c r="B44" t="s">
        <v>25</v>
      </c>
      <c r="C44" t="s">
        <v>59</v>
      </c>
      <c r="D44" t="s">
        <v>59</v>
      </c>
      <c r="E44" t="s">
        <v>59</v>
      </c>
      <c r="F44">
        <v>30</v>
      </c>
      <c r="G44">
        <f t="shared" si="4"/>
        <v>13</v>
      </c>
      <c r="H44" t="str">
        <f t="shared" si="5"/>
        <v>Excitable Boy</v>
      </c>
    </row>
    <row r="46" ht="12.75">
      <c r="A46" t="s">
        <v>62</v>
      </c>
    </row>
    <row r="47" ht="12.75">
      <c r="A47" t="s">
        <v>76</v>
      </c>
    </row>
    <row r="48" spans="2:7" ht="12.75">
      <c r="B48" t="s">
        <v>0</v>
      </c>
      <c r="C48" t="s">
        <v>63</v>
      </c>
      <c r="D48" t="s">
        <v>64</v>
      </c>
      <c r="E48" t="s">
        <v>65</v>
      </c>
      <c r="F48" t="s">
        <v>66</v>
      </c>
      <c r="G48" t="s">
        <v>68</v>
      </c>
    </row>
    <row r="49" spans="3:6" ht="12.75">
      <c r="C49" t="s">
        <v>69</v>
      </c>
      <c r="D49" t="s">
        <v>70</v>
      </c>
      <c r="E49" t="s">
        <v>70</v>
      </c>
      <c r="F49" t="s">
        <v>70</v>
      </c>
    </row>
    <row r="50" spans="1:7" ht="12.75">
      <c r="A50">
        <v>1</v>
      </c>
      <c r="B50" t="s">
        <v>25</v>
      </c>
      <c r="C50">
        <v>11</v>
      </c>
      <c r="D50">
        <v>2</v>
      </c>
      <c r="E50">
        <v>1</v>
      </c>
      <c r="F50">
        <v>2</v>
      </c>
      <c r="G50">
        <v>16</v>
      </c>
    </row>
    <row r="51" spans="1:7" ht="12.75">
      <c r="A51">
        <v>2</v>
      </c>
      <c r="B51" t="s">
        <v>5</v>
      </c>
      <c r="C51">
        <v>3</v>
      </c>
      <c r="D51">
        <v>4</v>
      </c>
      <c r="E51">
        <v>10</v>
      </c>
      <c r="F51">
        <v>1</v>
      </c>
      <c r="G51">
        <v>18</v>
      </c>
    </row>
    <row r="52" spans="1:7" ht="12.75">
      <c r="A52">
        <v>3</v>
      </c>
      <c r="B52" t="s">
        <v>71</v>
      </c>
      <c r="C52">
        <v>8</v>
      </c>
      <c r="D52">
        <v>1</v>
      </c>
      <c r="E52">
        <v>6</v>
      </c>
      <c r="F52">
        <v>4</v>
      </c>
      <c r="G52">
        <v>19</v>
      </c>
    </row>
    <row r="53" spans="1:7" ht="12.75">
      <c r="A53">
        <v>4</v>
      </c>
      <c r="B53" t="s">
        <v>21</v>
      </c>
      <c r="C53">
        <v>1</v>
      </c>
      <c r="D53">
        <v>9</v>
      </c>
      <c r="E53">
        <v>3</v>
      </c>
      <c r="F53">
        <v>7</v>
      </c>
      <c r="G53">
        <v>20</v>
      </c>
    </row>
    <row r="54" spans="1:7" ht="12.75">
      <c r="A54">
        <v>5</v>
      </c>
      <c r="B54" t="s">
        <v>20</v>
      </c>
      <c r="C54">
        <v>10</v>
      </c>
      <c r="D54">
        <v>5</v>
      </c>
      <c r="E54">
        <v>2</v>
      </c>
      <c r="F54">
        <v>5</v>
      </c>
      <c r="G54">
        <v>22</v>
      </c>
    </row>
    <row r="55" spans="1:7" ht="12.75">
      <c r="A55">
        <v>6</v>
      </c>
      <c r="B55" t="s">
        <v>19</v>
      </c>
      <c r="C55">
        <v>4</v>
      </c>
      <c r="D55">
        <v>3</v>
      </c>
      <c r="E55">
        <v>12</v>
      </c>
      <c r="F55">
        <v>3</v>
      </c>
      <c r="G55">
        <v>22</v>
      </c>
    </row>
    <row r="56" spans="1:7" ht="12.75">
      <c r="A56">
        <v>7</v>
      </c>
      <c r="B56" t="s">
        <v>73</v>
      </c>
      <c r="C56">
        <v>5</v>
      </c>
      <c r="D56">
        <v>6</v>
      </c>
      <c r="E56">
        <v>5</v>
      </c>
      <c r="F56">
        <v>6</v>
      </c>
      <c r="G56">
        <v>22</v>
      </c>
    </row>
    <row r="57" spans="1:7" ht="12.75">
      <c r="A57">
        <v>8</v>
      </c>
      <c r="B57" t="s">
        <v>72</v>
      </c>
      <c r="C57">
        <v>6</v>
      </c>
      <c r="D57">
        <v>8</v>
      </c>
      <c r="E57">
        <v>4</v>
      </c>
      <c r="F57">
        <v>10</v>
      </c>
      <c r="G57">
        <v>28</v>
      </c>
    </row>
    <row r="58" spans="1:7" ht="12.75">
      <c r="A58">
        <v>9</v>
      </c>
      <c r="B58" t="s">
        <v>74</v>
      </c>
      <c r="C58">
        <v>2</v>
      </c>
      <c r="D58">
        <v>10</v>
      </c>
      <c r="E58">
        <v>9</v>
      </c>
      <c r="F58">
        <v>9</v>
      </c>
      <c r="G58">
        <v>30</v>
      </c>
    </row>
    <row r="59" spans="1:7" ht="12.75">
      <c r="A59">
        <v>10</v>
      </c>
      <c r="B59" t="s">
        <v>22</v>
      </c>
      <c r="C59">
        <v>9</v>
      </c>
      <c r="D59">
        <v>11</v>
      </c>
      <c r="E59">
        <v>8</v>
      </c>
      <c r="F59">
        <v>8</v>
      </c>
      <c r="G59">
        <v>36</v>
      </c>
    </row>
    <row r="60" spans="1:7" ht="12.75">
      <c r="A60">
        <v>11</v>
      </c>
      <c r="B60" t="s">
        <v>3</v>
      </c>
      <c r="C60">
        <v>7</v>
      </c>
      <c r="D60">
        <v>12</v>
      </c>
      <c r="E60">
        <v>7</v>
      </c>
      <c r="F60">
        <v>11</v>
      </c>
      <c r="G60">
        <v>37</v>
      </c>
    </row>
    <row r="61" spans="1:7" ht="12.75">
      <c r="A61">
        <v>12</v>
      </c>
      <c r="B61" t="s">
        <v>52</v>
      </c>
      <c r="C61" t="s">
        <v>75</v>
      </c>
      <c r="D61">
        <v>7</v>
      </c>
      <c r="E61">
        <v>11</v>
      </c>
      <c r="F61">
        <v>12</v>
      </c>
      <c r="G61">
        <v>43</v>
      </c>
    </row>
    <row r="63" ht="12.75">
      <c r="A63" t="s">
        <v>77</v>
      </c>
    </row>
    <row r="64" spans="2:8" ht="12.75">
      <c r="B64" t="s">
        <v>0</v>
      </c>
      <c r="C64" t="s">
        <v>63</v>
      </c>
      <c r="D64" t="s">
        <v>64</v>
      </c>
      <c r="E64" t="s">
        <v>65</v>
      </c>
      <c r="F64" t="s">
        <v>66</v>
      </c>
      <c r="G64" t="s">
        <v>67</v>
      </c>
      <c r="H64" t="s">
        <v>68</v>
      </c>
    </row>
    <row r="65" spans="3:7" ht="12.75">
      <c r="C65" t="s">
        <v>69</v>
      </c>
      <c r="D65" t="s">
        <v>70</v>
      </c>
      <c r="E65" t="s">
        <v>70</v>
      </c>
      <c r="F65" t="s">
        <v>70</v>
      </c>
      <c r="G65" t="s">
        <v>70</v>
      </c>
    </row>
    <row r="66" spans="1:8" ht="12.75">
      <c r="A66">
        <v>1</v>
      </c>
      <c r="B66" t="s">
        <v>5</v>
      </c>
      <c r="C66">
        <v>3</v>
      </c>
      <c r="D66">
        <v>4</v>
      </c>
      <c r="E66">
        <v>10</v>
      </c>
      <c r="F66">
        <v>1</v>
      </c>
      <c r="G66">
        <v>2</v>
      </c>
      <c r="H66">
        <v>20</v>
      </c>
    </row>
    <row r="67" spans="1:8" ht="12.75">
      <c r="A67">
        <v>2</v>
      </c>
      <c r="B67" t="s">
        <v>21</v>
      </c>
      <c r="C67">
        <v>1</v>
      </c>
      <c r="D67">
        <v>9</v>
      </c>
      <c r="E67">
        <v>3</v>
      </c>
      <c r="F67">
        <v>7</v>
      </c>
      <c r="G67">
        <v>1</v>
      </c>
      <c r="H67">
        <v>21</v>
      </c>
    </row>
    <row r="68" spans="1:8" ht="12.75">
      <c r="A68">
        <v>3</v>
      </c>
      <c r="B68" t="s">
        <v>25</v>
      </c>
      <c r="C68">
        <v>11</v>
      </c>
      <c r="D68">
        <v>2</v>
      </c>
      <c r="E68">
        <v>1</v>
      </c>
      <c r="F68">
        <v>2</v>
      </c>
      <c r="G68">
        <v>5</v>
      </c>
      <c r="H68">
        <v>21</v>
      </c>
    </row>
    <row r="69" spans="1:8" ht="12.75">
      <c r="A69">
        <v>4</v>
      </c>
      <c r="B69" t="s">
        <v>71</v>
      </c>
      <c r="C69">
        <v>8</v>
      </c>
      <c r="D69">
        <v>1</v>
      </c>
      <c r="E69">
        <v>6</v>
      </c>
      <c r="F69">
        <v>4</v>
      </c>
      <c r="G69">
        <v>7</v>
      </c>
      <c r="H69">
        <v>26</v>
      </c>
    </row>
    <row r="70" spans="1:8" ht="12.75">
      <c r="A70">
        <v>5</v>
      </c>
      <c r="B70" t="s">
        <v>20</v>
      </c>
      <c r="C70">
        <v>10</v>
      </c>
      <c r="D70">
        <v>5</v>
      </c>
      <c r="E70">
        <v>2</v>
      </c>
      <c r="F70">
        <v>5</v>
      </c>
      <c r="G70">
        <v>4</v>
      </c>
      <c r="H70">
        <v>26</v>
      </c>
    </row>
    <row r="71" spans="1:8" ht="12.75">
      <c r="A71">
        <v>6</v>
      </c>
      <c r="B71" t="s">
        <v>72</v>
      </c>
      <c r="C71">
        <v>6</v>
      </c>
      <c r="D71">
        <v>8</v>
      </c>
      <c r="E71">
        <v>4</v>
      </c>
      <c r="F71">
        <v>10</v>
      </c>
      <c r="G71">
        <v>3</v>
      </c>
      <c r="H71">
        <v>31</v>
      </c>
    </row>
    <row r="72" spans="1:8" ht="12.75">
      <c r="A72">
        <v>7</v>
      </c>
      <c r="B72" t="s">
        <v>73</v>
      </c>
      <c r="C72">
        <v>5</v>
      </c>
      <c r="D72">
        <v>6</v>
      </c>
      <c r="E72">
        <v>5</v>
      </c>
      <c r="F72">
        <v>6</v>
      </c>
      <c r="G72">
        <v>9</v>
      </c>
      <c r="H72">
        <v>31</v>
      </c>
    </row>
    <row r="73" spans="1:8" ht="12.75">
      <c r="A73">
        <v>8</v>
      </c>
      <c r="B73" t="s">
        <v>19</v>
      </c>
      <c r="C73">
        <v>4</v>
      </c>
      <c r="D73">
        <v>3</v>
      </c>
      <c r="E73">
        <v>12</v>
      </c>
      <c r="F73">
        <v>3</v>
      </c>
      <c r="G73">
        <v>10</v>
      </c>
      <c r="H73">
        <v>32</v>
      </c>
    </row>
    <row r="74" spans="1:8" ht="12.75">
      <c r="A74">
        <v>9</v>
      </c>
      <c r="B74" t="s">
        <v>74</v>
      </c>
      <c r="C74">
        <v>2</v>
      </c>
      <c r="D74">
        <v>10</v>
      </c>
      <c r="E74">
        <v>9</v>
      </c>
      <c r="F74">
        <v>9</v>
      </c>
      <c r="G74">
        <v>6</v>
      </c>
      <c r="H74">
        <v>36</v>
      </c>
    </row>
    <row r="75" spans="1:8" ht="12.75">
      <c r="A75">
        <v>10</v>
      </c>
      <c r="B75" t="s">
        <v>3</v>
      </c>
      <c r="C75">
        <v>7</v>
      </c>
      <c r="D75">
        <v>12</v>
      </c>
      <c r="E75">
        <v>7</v>
      </c>
      <c r="F75">
        <v>11</v>
      </c>
      <c r="G75">
        <v>11</v>
      </c>
      <c r="H75">
        <v>48</v>
      </c>
    </row>
    <row r="76" spans="1:8" ht="12.75">
      <c r="A76">
        <v>11</v>
      </c>
      <c r="B76" t="s">
        <v>22</v>
      </c>
      <c r="C76">
        <v>9</v>
      </c>
      <c r="D76">
        <v>11</v>
      </c>
      <c r="E76">
        <v>8</v>
      </c>
      <c r="F76">
        <v>8</v>
      </c>
      <c r="G76">
        <v>12</v>
      </c>
      <c r="H76">
        <v>48</v>
      </c>
    </row>
    <row r="77" spans="1:8" ht="12.75">
      <c r="A77">
        <v>12</v>
      </c>
      <c r="B77" t="s">
        <v>52</v>
      </c>
      <c r="C77" t="s">
        <v>75</v>
      </c>
      <c r="D77">
        <v>7</v>
      </c>
      <c r="E77">
        <v>11</v>
      </c>
      <c r="F77">
        <v>12</v>
      </c>
      <c r="G77">
        <v>8</v>
      </c>
      <c r="H77">
        <v>51</v>
      </c>
    </row>
    <row r="79" ht="12.75">
      <c r="A79" t="s">
        <v>79</v>
      </c>
    </row>
    <row r="81" spans="1:6" ht="12.75">
      <c r="A81" t="s">
        <v>30</v>
      </c>
      <c r="B81" t="s">
        <v>0</v>
      </c>
      <c r="C81" t="s">
        <v>63</v>
      </c>
      <c r="D81" t="s">
        <v>64</v>
      </c>
      <c r="E81" t="s">
        <v>65</v>
      </c>
      <c r="F81" t="s">
        <v>55</v>
      </c>
    </row>
    <row r="82" spans="1:6" ht="12.75">
      <c r="A82">
        <v>1</v>
      </c>
      <c r="B82" t="s">
        <v>20</v>
      </c>
      <c r="C82">
        <v>1</v>
      </c>
      <c r="D82">
        <v>1</v>
      </c>
      <c r="E82">
        <v>1</v>
      </c>
      <c r="F82">
        <v>3</v>
      </c>
    </row>
    <row r="83" spans="1:6" ht="12.75">
      <c r="A83">
        <v>2</v>
      </c>
      <c r="B83" t="s">
        <v>19</v>
      </c>
      <c r="C83">
        <v>3</v>
      </c>
      <c r="D83">
        <v>2</v>
      </c>
      <c r="E83">
        <v>2</v>
      </c>
      <c r="F83">
        <v>7</v>
      </c>
    </row>
    <row r="84" spans="1:6" ht="12.75">
      <c r="A84">
        <v>3</v>
      </c>
      <c r="B84" t="s">
        <v>5</v>
      </c>
      <c r="C84">
        <v>2</v>
      </c>
      <c r="D84">
        <v>4</v>
      </c>
      <c r="E84">
        <v>3</v>
      </c>
      <c r="F84">
        <v>9</v>
      </c>
    </row>
    <row r="85" spans="1:6" ht="12.75">
      <c r="A85">
        <v>4</v>
      </c>
      <c r="B85" t="s">
        <v>21</v>
      </c>
      <c r="C85">
        <v>5</v>
      </c>
      <c r="D85">
        <v>3</v>
      </c>
      <c r="E85">
        <v>4</v>
      </c>
      <c r="F85">
        <v>12</v>
      </c>
    </row>
    <row r="86" spans="1:6" ht="12.75">
      <c r="A86">
        <v>5</v>
      </c>
      <c r="B86" t="s">
        <v>1</v>
      </c>
      <c r="C86">
        <v>5</v>
      </c>
      <c r="D86">
        <v>5</v>
      </c>
      <c r="E86">
        <v>5</v>
      </c>
      <c r="F86">
        <v>15</v>
      </c>
    </row>
    <row r="87" spans="1:6" ht="12.75">
      <c r="A87">
        <v>5</v>
      </c>
      <c r="B87" t="s">
        <v>2</v>
      </c>
      <c r="C87">
        <v>5</v>
      </c>
      <c r="D87">
        <v>5</v>
      </c>
      <c r="E87">
        <v>5</v>
      </c>
      <c r="F87">
        <v>15</v>
      </c>
    </row>
    <row r="88" spans="1:6" ht="12.75">
      <c r="A88">
        <v>5</v>
      </c>
      <c r="B88" t="s">
        <v>3</v>
      </c>
      <c r="C88">
        <v>5</v>
      </c>
      <c r="D88">
        <v>5</v>
      </c>
      <c r="E88">
        <v>5</v>
      </c>
      <c r="F88">
        <v>15</v>
      </c>
    </row>
    <row r="89" spans="1:6" ht="12.75">
      <c r="A89">
        <v>5</v>
      </c>
      <c r="B89" t="s">
        <v>4</v>
      </c>
      <c r="C89">
        <v>5</v>
      </c>
      <c r="D89">
        <v>5</v>
      </c>
      <c r="E89">
        <v>5</v>
      </c>
      <c r="F89">
        <v>15</v>
      </c>
    </row>
    <row r="90" spans="1:6" ht="12.75">
      <c r="A90">
        <v>5</v>
      </c>
      <c r="B90" t="s">
        <v>22</v>
      </c>
      <c r="C90">
        <v>5</v>
      </c>
      <c r="D90">
        <v>5</v>
      </c>
      <c r="E90">
        <v>5</v>
      </c>
      <c r="F90">
        <v>15</v>
      </c>
    </row>
    <row r="91" spans="1:6" ht="12.75">
      <c r="A91">
        <v>5</v>
      </c>
      <c r="B91" t="s">
        <v>25</v>
      </c>
      <c r="C91">
        <v>5</v>
      </c>
      <c r="D91">
        <v>5</v>
      </c>
      <c r="E91">
        <v>5</v>
      </c>
      <c r="F91">
        <v>15</v>
      </c>
    </row>
    <row r="92" spans="1:6" ht="12.75">
      <c r="A92">
        <v>5</v>
      </c>
      <c r="B92" t="s">
        <v>50</v>
      </c>
      <c r="C92">
        <v>5</v>
      </c>
      <c r="D92">
        <v>5</v>
      </c>
      <c r="E92">
        <v>5</v>
      </c>
      <c r="F92">
        <v>15</v>
      </c>
    </row>
    <row r="93" spans="1:6" ht="12.75">
      <c r="A93">
        <v>5</v>
      </c>
      <c r="B93" t="s">
        <v>52</v>
      </c>
      <c r="C93">
        <v>5</v>
      </c>
      <c r="D93">
        <v>5</v>
      </c>
      <c r="E93">
        <v>5</v>
      </c>
      <c r="F93">
        <v>15</v>
      </c>
    </row>
    <row r="94" spans="1:6" ht="12.75">
      <c r="A94">
        <v>5</v>
      </c>
      <c r="B94" t="s">
        <v>53</v>
      </c>
      <c r="C94">
        <v>5</v>
      </c>
      <c r="D94">
        <v>5</v>
      </c>
      <c r="E94">
        <v>5</v>
      </c>
      <c r="F94">
        <v>15</v>
      </c>
    </row>
  </sheetData>
  <printOptions gridLines="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Utility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Jon Rochlis</cp:lastModifiedBy>
  <cp:lastPrinted>2004-09-13T12:04:17Z</cp:lastPrinted>
  <dcterms:created xsi:type="dcterms:W3CDTF">2000-06-01T19:34:05Z</dcterms:created>
  <dcterms:modified xsi:type="dcterms:W3CDTF">2004-09-20T22:54:51Z</dcterms:modified>
  <cp:category/>
  <cp:version/>
  <cp:contentType/>
  <cp:contentStatus/>
</cp:coreProperties>
</file>