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activeTab="0"/>
  </bookViews>
  <sheets>
    <sheet name="j80-events" sheetId="1" r:id="rId1"/>
  </sheets>
  <definedNames/>
  <calcPr fullCalcOnLoad="1"/>
</workbook>
</file>

<file path=xl/sharedStrings.xml><?xml version="1.0" encoding="utf-8"?>
<sst xmlns="http://schemas.openxmlformats.org/spreadsheetml/2006/main" count="174" uniqueCount="94">
  <si>
    <t># lines starting with # are ignored</t>
  </si>
  <si>
    <t>start</t>
  </si>
  <si>
    <t>end</t>
  </si>
  <si>
    <t>type</t>
  </si>
  <si>
    <t>j80</t>
  </si>
  <si>
    <t>gathering</t>
  </si>
  <si>
    <t>displaydate</t>
  </si>
  <si>
    <t>actual_start</t>
  </si>
  <si>
    <t>actual_end</t>
  </si>
  <si>
    <t># start is computed by excel as 7 days before actual_start</t>
  </si>
  <si>
    <t>j80class</t>
  </si>
  <si>
    <t># for us type can be: j80, phrf, j80class (for circuit/class regattas)</t>
  </si>
  <si>
    <t>description</t>
  </si>
  <si>
    <t>url</t>
  </si>
  <si>
    <t>Fleet 1 Awards Dinner/ LWSA Annual Meeting</t>
  </si>
  <si>
    <t>Lyons' Den, Glendale</t>
  </si>
  <si>
    <t>Team Race Against Ida Lewis Yacht Club (here)</t>
  </si>
  <si>
    <t>Red Grant Regatta, Raritan, NJ  (NE Circuit #3)</t>
  </si>
  <si>
    <t>Buzzards Bay Regatta, New Bedford, MA (NE Circuit#4)</t>
  </si>
  <si>
    <t>Fall Series #2 (5:30 PM start)</t>
  </si>
  <si>
    <t>series</t>
  </si>
  <si>
    <t>number</t>
  </si>
  <si>
    <t>j80event</t>
  </si>
  <si>
    <t>http://www.j-jamboree.org/</t>
  </si>
  <si>
    <t>Fall Series #5 (1pm start)</t>
  </si>
  <si>
    <t xml:space="preserve">Spring Series #1 </t>
  </si>
  <si>
    <t xml:space="preserve">Spring Series #2 </t>
  </si>
  <si>
    <t xml:space="preserve">Spring Series #3 </t>
  </si>
  <si>
    <t xml:space="preserve">Spring Series #4 </t>
  </si>
  <si>
    <t xml:space="preserve">Spring Series #5 </t>
  </si>
  <si>
    <t xml:space="preserve">Spring Series #6 </t>
  </si>
  <si>
    <t xml:space="preserve">Summer Series #1 </t>
  </si>
  <si>
    <t xml:space="preserve">Summer Series #2 </t>
  </si>
  <si>
    <t xml:space="preserve">Summer Series #3 </t>
  </si>
  <si>
    <t xml:space="preserve">Summer Series #4 </t>
  </si>
  <si>
    <t xml:space="preserve">Summer Series #5 </t>
  </si>
  <si>
    <t>j80news</t>
  </si>
  <si>
    <t>http://redgrant.org/</t>
  </si>
  <si>
    <t>http://www.buzzardsbayregatta.com/</t>
  </si>
  <si>
    <t>Summer Social (4pm-sunset+)</t>
  </si>
  <si>
    <t>SpringSeries</t>
  </si>
  <si>
    <t>SummerSeries</t>
  </si>
  <si>
    <t>FallSeries</t>
  </si>
  <si>
    <t># J80 Fleet 1  Schedule</t>
  </si>
  <si>
    <r>
      <t xml:space="preserve"># </t>
    </r>
    <r>
      <rPr>
        <b/>
        <i/>
        <sz val="10"/>
        <rFont val="Arial"/>
        <family val="2"/>
      </rPr>
      <t>PLEASE ENTER DATA IN THE GREY COLUMNS</t>
    </r>
  </si>
  <si>
    <t># when to show on web</t>
  </si>
  <si>
    <t>when to stop showing</t>
  </si>
  <si>
    <t>actual event start</t>
  </si>
  <si>
    <t>actual event end</t>
  </si>
  <si>
    <t>Kickoff Dinner at Lyon's Den, Glendale</t>
  </si>
  <si>
    <t xml:space="preserve">Rules/ Protest Meeting </t>
  </si>
  <si>
    <t>Rules/ Protest Meeting</t>
  </si>
  <si>
    <t>Fall Series # 6 (1pm Start)</t>
  </si>
  <si>
    <t>http://www.lwsa.org/j80/archive/2008/index.php#2008SummerSeries</t>
  </si>
  <si>
    <t>http://www.lwsa.org/j80/archive/2008/summer-social.php</t>
  </si>
  <si>
    <t>http://www.lwsa.org/j80/archive/2008/index.php#2008SpringSeries</t>
  </si>
  <si>
    <t>http://www.lwsa.org/j80/archive/2008/index.php</t>
  </si>
  <si>
    <t>http://www.j-jamboree.org/2008/results.php</t>
  </si>
  <si>
    <t>Fall Series Results Available</t>
  </si>
  <si>
    <t>Spring Series Results Available</t>
  </si>
  <si>
    <t>date format to display on web</t>
  </si>
  <si>
    <t>TBD</t>
  </si>
  <si>
    <t>http://www.mbbc-vt.org/</t>
  </si>
  <si>
    <t>http://www.lwsa.org/j80/archive/2008/team-racing/index.php</t>
  </si>
  <si>
    <t>19 Oct</t>
  </si>
  <si>
    <t>http://www.lwsa.org/racing/archive/2008/area-a.pdf</t>
  </si>
  <si>
    <t>USSailing Area A Championships/Mallory Trophy Qualifier</t>
  </si>
  <si>
    <t>15 Aug - 17 Aug</t>
  </si>
  <si>
    <t>J-Jamboree Results Available</t>
  </si>
  <si>
    <t>j80news2</t>
  </si>
  <si>
    <t>J-Jamboree Registration is now open</t>
  </si>
  <si>
    <t>LaVin/Rochlis, Gilford</t>
  </si>
  <si>
    <t>http://www.ussailing.org/championships/adult/usmsc/</t>
  </si>
  <si>
    <t>Congratulations to Les Beckwith &amp; Crew for 6th place finish in the USSA Men's Championship (Mallory Cup)</t>
  </si>
  <si>
    <t>Summer Series results are available</t>
  </si>
  <si>
    <t xml:space="preserve">Summer Series #6 </t>
  </si>
  <si>
    <t>Fall Series #3 (5:30 PM start)</t>
  </si>
  <si>
    <t>Fall Series #4 (5:30 PM start)</t>
  </si>
  <si>
    <t>Spring Series</t>
  </si>
  <si>
    <t xml:space="preserve">Lyon's Den, Glendale </t>
  </si>
  <si>
    <t>Fall Series #1  (5:30PM start)</t>
  </si>
  <si>
    <t>Fall Series</t>
  </si>
  <si>
    <t>Fall Series #5 (J-Jamboree 1)</t>
  </si>
  <si>
    <t>Fall Series #6 (J-Jamboree 2)</t>
  </si>
  <si>
    <t>American Spring Regatta (2nd wknd) - NE Circuit #1</t>
  </si>
  <si>
    <t>2 May - 3 May</t>
  </si>
  <si>
    <t>6 June - 7 June</t>
  </si>
  <si>
    <t>EYC One-Design Classic - NE Circuit #2</t>
  </si>
  <si>
    <t>18 Jul - 19 Jul</t>
  </si>
  <si>
    <t>7 Aug - 9 Aug</t>
  </si>
  <si>
    <t>23 Oct - 25 Oct</t>
  </si>
  <si>
    <t>J80 North Americans, Houston TX</t>
  </si>
  <si>
    <t>12 Sept - 13 Sept</t>
  </si>
  <si>
    <t>J-Jamboree, NH  (NE Circuit #5)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</si>
</sst>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d\-mmm\-yy;@"/>
    <numFmt numFmtId="167" formatCode="[$-409]h:mm:ss\ AM/PM"/>
    <numFmt numFmtId="168" formatCode="[$-409]m/d/yy\ h:mm\ AM/PM;@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/md/yy\ h:mm;@"/>
    <numFmt numFmtId="175" formatCode="mm/dd/yy\ h:mm;@"/>
    <numFmt numFmtId="176" formatCode="mm/dd/yy\ hh:mm;@"/>
    <numFmt numFmtId="177" formatCode="mm/dd/yy\ hh:mm\ AM/PM;@"/>
    <numFmt numFmtId="178" formatCode="mmm\-d\ h:mm\ AM/PM"/>
    <numFmt numFmtId="179" formatCode="dd\ mmm\ h:mm\ AM/PM"/>
    <numFmt numFmtId="180" formatCode="d\ mmm\ h:mm\ AM/PM"/>
    <numFmt numFmtId="181" formatCode="[$-409]d\-mmm;@"/>
    <numFmt numFmtId="182" formatCode="[$-409]d\ mmm;@"/>
    <numFmt numFmtId="183" formatCode="mmm\ dd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53" applyFill="1" applyAlignment="1" applyProtection="1">
      <alignment/>
      <protection/>
    </xf>
    <xf numFmtId="0" fontId="2" fillId="33" borderId="0" xfId="53" applyFont="1" applyFill="1" applyAlignment="1" applyProtection="1">
      <alignment/>
      <protection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center"/>
    </xf>
    <xf numFmtId="177" fontId="0" fillId="33" borderId="0" xfId="0" applyNumberFormat="1" applyFill="1" applyAlignment="1">
      <alignment/>
    </xf>
    <xf numFmtId="177" fontId="1" fillId="33" borderId="0" xfId="0" applyNumberFormat="1" applyFont="1" applyFill="1" applyAlignment="1">
      <alignment/>
    </xf>
    <xf numFmtId="177" fontId="1" fillId="33" borderId="0" xfId="0" applyNumberFormat="1" applyFont="1" applyFill="1" applyAlignment="1">
      <alignment horizontal="center"/>
    </xf>
    <xf numFmtId="18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33" borderId="0" xfId="0" applyNumberFormat="1" applyFont="1" applyFill="1" applyAlignment="1">
      <alignment horizontal="center"/>
    </xf>
    <xf numFmtId="168" fontId="0" fillId="33" borderId="0" xfId="0" applyNumberFormat="1" applyFill="1" applyAlignment="1">
      <alignment/>
    </xf>
    <xf numFmtId="168" fontId="0" fillId="0" borderId="0" xfId="0" applyNumberFormat="1" applyAlignment="1">
      <alignment/>
    </xf>
    <xf numFmtId="0" fontId="2" fillId="0" borderId="0" xfId="53" applyFont="1" applyAlignment="1" applyProtection="1">
      <alignment/>
      <protection/>
    </xf>
    <xf numFmtId="177" fontId="0" fillId="0" borderId="0" xfId="0" applyNumberFormat="1" applyFill="1" applyAlignment="1">
      <alignment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80" fontId="0" fillId="0" borderId="0" xfId="0" applyNumberFormat="1" applyFill="1" applyAlignment="1">
      <alignment/>
    </xf>
    <xf numFmtId="180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horizontal="center"/>
    </xf>
    <xf numFmtId="183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wsa.org/j80/archive/2008/summer-social.php" TargetMode="External" /><Relationship Id="rId2" Type="http://schemas.openxmlformats.org/officeDocument/2006/relationships/hyperlink" Target="http://www.lwsa.org/j80/archive/2008/index.php#2008SummerSeries" TargetMode="External" /><Relationship Id="rId3" Type="http://schemas.openxmlformats.org/officeDocument/2006/relationships/hyperlink" Target="http://www.lwsa.org/j80/archive/2008/index.php" TargetMode="External" /><Relationship Id="rId4" Type="http://schemas.openxmlformats.org/officeDocument/2006/relationships/hyperlink" Target="http://www.j-jamboree.org/2008/results.php" TargetMode="External" /><Relationship Id="rId5" Type="http://schemas.openxmlformats.org/officeDocument/2006/relationships/hyperlink" Target="http://redgrant.org/" TargetMode="External" /><Relationship Id="rId6" Type="http://schemas.openxmlformats.org/officeDocument/2006/relationships/hyperlink" Target="http://www.lwsa.org/j80/archive/2008/index.php#2008SpringSeries" TargetMode="External" /><Relationship Id="rId7" Type="http://schemas.openxmlformats.org/officeDocument/2006/relationships/hyperlink" Target="http://www.j-jamboree.org/" TargetMode="External" /><Relationship Id="rId8" Type="http://schemas.openxmlformats.org/officeDocument/2006/relationships/hyperlink" Target="http://www.lwsa.org/j80/archive/2008/team-racing/index.php" TargetMode="External" /><Relationship Id="rId9" Type="http://schemas.openxmlformats.org/officeDocument/2006/relationships/hyperlink" Target="http://www.lwsa.org/racing/archive/2008/area-a.pdf" TargetMode="External" /><Relationship Id="rId10" Type="http://schemas.openxmlformats.org/officeDocument/2006/relationships/hyperlink" Target="http://www.j-jamboree.org/" TargetMode="External" /><Relationship Id="rId11" Type="http://schemas.openxmlformats.org/officeDocument/2006/relationships/hyperlink" Target="http://www.ussailing.org/championships/adult/usmsc/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21.00390625" style="8" customWidth="1"/>
    <col min="2" max="2" width="16.8515625" style="8" hidden="1" customWidth="1"/>
    <col min="3" max="3" width="16.8515625" style="8" customWidth="1"/>
    <col min="4" max="4" width="16.8515625" style="11" bestFit="1" customWidth="1"/>
    <col min="5" max="5" width="17.421875" style="20" customWidth="1"/>
    <col min="6" max="6" width="12.00390625" style="24" customWidth="1"/>
    <col min="7" max="7" width="15.28125" style="27" customWidth="1"/>
    <col min="8" max="8" width="44.00390625" style="1" customWidth="1"/>
    <col min="9" max="9" width="27.7109375" style="1" customWidth="1"/>
    <col min="10" max="10" width="9.140625" style="1" customWidth="1"/>
    <col min="11" max="11" width="14.57421875" style="1" customWidth="1"/>
    <col min="12" max="12" width="9.140625" style="1" customWidth="1"/>
    <col min="13" max="13" width="21.28125" style="15" customWidth="1"/>
    <col min="14" max="14" width="16.8515625" style="14" bestFit="1" customWidth="1"/>
    <col min="15" max="15" width="19.28125" style="14" customWidth="1"/>
  </cols>
  <sheetData>
    <row r="1" ht="12.75">
      <c r="A1" s="7" t="s">
        <v>44</v>
      </c>
    </row>
    <row r="2" ht="12.75">
      <c r="A2" s="8" t="s">
        <v>0</v>
      </c>
    </row>
    <row r="3" spans="1:7" ht="12.75">
      <c r="A3" s="9" t="s">
        <v>43</v>
      </c>
      <c r="B3" s="9"/>
      <c r="C3" s="9"/>
      <c r="D3" s="12"/>
      <c r="E3" s="21"/>
      <c r="F3" s="25"/>
      <c r="G3" s="28"/>
    </row>
    <row r="4" spans="1:7" ht="12.75">
      <c r="A4" s="9" t="s">
        <v>11</v>
      </c>
      <c r="B4" s="9"/>
      <c r="C4" s="9"/>
      <c r="D4" s="12"/>
      <c r="E4" s="21"/>
      <c r="F4" s="25"/>
      <c r="G4" s="28"/>
    </row>
    <row r="5" spans="1:7" ht="12.75">
      <c r="A5" s="9" t="s">
        <v>9</v>
      </c>
      <c r="B5" s="9"/>
      <c r="C5" s="9"/>
      <c r="D5" s="12"/>
      <c r="E5" s="21"/>
      <c r="F5" s="25"/>
      <c r="G5" s="29"/>
    </row>
    <row r="6" spans="1:7" ht="12.75">
      <c r="A6" s="9" t="s">
        <v>45</v>
      </c>
      <c r="B6" s="9" t="s">
        <v>46</v>
      </c>
      <c r="C6" s="9"/>
      <c r="D6" s="12" t="s">
        <v>47</v>
      </c>
      <c r="E6" s="21" t="s">
        <v>48</v>
      </c>
      <c r="F6" s="25"/>
      <c r="G6" s="28" t="s">
        <v>60</v>
      </c>
    </row>
    <row r="7" spans="1:13" ht="12.75">
      <c r="A7" s="10" t="s">
        <v>1</v>
      </c>
      <c r="B7" s="10" t="s">
        <v>2</v>
      </c>
      <c r="C7" s="10" t="s">
        <v>2</v>
      </c>
      <c r="D7" s="13" t="s">
        <v>7</v>
      </c>
      <c r="E7" s="22" t="s">
        <v>8</v>
      </c>
      <c r="F7" s="26" t="s">
        <v>3</v>
      </c>
      <c r="G7" s="29" t="s">
        <v>6</v>
      </c>
      <c r="H7" s="4" t="s">
        <v>12</v>
      </c>
      <c r="I7" s="2" t="s">
        <v>5</v>
      </c>
      <c r="J7" s="2" t="s">
        <v>13</v>
      </c>
      <c r="K7" s="1" t="s">
        <v>20</v>
      </c>
      <c r="L7" s="1" t="s">
        <v>21</v>
      </c>
      <c r="M7" s="16"/>
    </row>
    <row r="8" spans="1:8" ht="12.75" hidden="1">
      <c r="A8" s="8">
        <f>D8-7</f>
        <v>-7</v>
      </c>
      <c r="B8" s="8">
        <f aca="true" t="shared" si="0" ref="B8:B47">E8</f>
        <v>0</v>
      </c>
      <c r="F8" s="24" t="s">
        <v>4</v>
      </c>
      <c r="H8" s="2"/>
    </row>
    <row r="9" ht="12.75">
      <c r="H9" s="2"/>
    </row>
    <row r="10" spans="1:8" ht="12.75">
      <c r="A10" s="8">
        <f>D10-7</f>
        <v>39928</v>
      </c>
      <c r="B10" s="8">
        <f>E10</f>
        <v>39936</v>
      </c>
      <c r="C10" s="8">
        <f>E10</f>
        <v>39936</v>
      </c>
      <c r="D10" s="11">
        <v>39935</v>
      </c>
      <c r="E10" s="20">
        <f>D10+1</f>
        <v>39936</v>
      </c>
      <c r="F10" s="24" t="s">
        <v>10</v>
      </c>
      <c r="G10" s="27" t="s">
        <v>85</v>
      </c>
      <c r="H10" s="1" t="s">
        <v>84</v>
      </c>
    </row>
    <row r="11" spans="1:9" ht="12.75">
      <c r="A11" s="8">
        <f aca="true" t="shared" si="1" ref="A11:A16">D11-7</f>
        <v>39940.729166666664</v>
      </c>
      <c r="B11" s="8">
        <f>E11</f>
        <v>39948.0625</v>
      </c>
      <c r="C11" s="8">
        <f aca="true" t="shared" si="2" ref="C11:C51">E11</f>
        <v>39948.0625</v>
      </c>
      <c r="D11" s="11">
        <v>39947.729166666664</v>
      </c>
      <c r="E11" s="20">
        <f>D11+1/3</f>
        <v>39948.0625</v>
      </c>
      <c r="F11" s="24" t="s">
        <v>22</v>
      </c>
      <c r="G11" s="27">
        <f>IF(HOUR(D11),D11,IF(F11="j80news","","iii"))</f>
        <v>39947.729166666664</v>
      </c>
      <c r="H11" s="1" t="s">
        <v>49</v>
      </c>
      <c r="I11" s="1" t="s">
        <v>15</v>
      </c>
    </row>
    <row r="12" spans="1:12" ht="12.75">
      <c r="A12" s="8">
        <f>D12-7</f>
        <v>39947.75</v>
      </c>
      <c r="B12" s="8">
        <f>E12</f>
        <v>39955.083333333336</v>
      </c>
      <c r="C12" s="8">
        <f t="shared" si="2"/>
        <v>39955.083333333336</v>
      </c>
      <c r="D12" s="11">
        <v>39954.75</v>
      </c>
      <c r="E12" s="20">
        <f>D12+1/3</f>
        <v>39955.083333333336</v>
      </c>
      <c r="F12" s="24" t="s">
        <v>22</v>
      </c>
      <c r="G12" s="27">
        <f aca="true" t="shared" si="3" ref="G12:G49">IF(HOUR(D12),D12,IF(F12="j80news","","iii"))</f>
        <v>39954.75</v>
      </c>
      <c r="H12" s="1" t="s">
        <v>25</v>
      </c>
      <c r="I12" s="1" t="s">
        <v>61</v>
      </c>
      <c r="K12" s="1" t="s">
        <v>78</v>
      </c>
      <c r="L12" s="1">
        <v>1</v>
      </c>
    </row>
    <row r="13" spans="1:12" ht="12.75">
      <c r="A13" s="8">
        <f t="shared" si="1"/>
        <v>39954.75</v>
      </c>
      <c r="B13" s="8">
        <f>E13</f>
        <v>39962.083333333336</v>
      </c>
      <c r="C13" s="8">
        <f t="shared" si="2"/>
        <v>39962.083333333336</v>
      </c>
      <c r="D13" s="11">
        <v>39961.75</v>
      </c>
      <c r="E13" s="20">
        <f>D13+1/3</f>
        <v>39962.083333333336</v>
      </c>
      <c r="F13" s="24" t="s">
        <v>22</v>
      </c>
      <c r="G13" s="27">
        <f t="shared" si="3"/>
        <v>39961.75</v>
      </c>
      <c r="H13" s="1" t="s">
        <v>26</v>
      </c>
      <c r="I13" s="1" t="s">
        <v>61</v>
      </c>
      <c r="K13" s="1" t="s">
        <v>40</v>
      </c>
      <c r="L13" s="1">
        <v>2</v>
      </c>
    </row>
    <row r="14" spans="1:12" ht="12.75">
      <c r="A14" s="8">
        <f t="shared" si="1"/>
        <v>39961.75</v>
      </c>
      <c r="B14" s="8">
        <f>E14</f>
        <v>39969.083333333336</v>
      </c>
      <c r="C14" s="8">
        <f t="shared" si="2"/>
        <v>39969.083333333336</v>
      </c>
      <c r="D14" s="11">
        <f>D13+7</f>
        <v>39968.75</v>
      </c>
      <c r="E14" s="20">
        <f>E13+7</f>
        <v>39969.083333333336</v>
      </c>
      <c r="F14" s="24" t="s">
        <v>22</v>
      </c>
      <c r="G14" s="27">
        <f t="shared" si="3"/>
        <v>39968.75</v>
      </c>
      <c r="H14" s="1" t="s">
        <v>27</v>
      </c>
      <c r="I14" s="1" t="s">
        <v>61</v>
      </c>
      <c r="K14" s="1" t="s">
        <v>40</v>
      </c>
      <c r="L14" s="1">
        <v>3</v>
      </c>
    </row>
    <row r="15" spans="1:10" ht="12.75">
      <c r="A15" s="8">
        <f t="shared" si="1"/>
        <v>39963</v>
      </c>
      <c r="B15" s="8">
        <f t="shared" si="0"/>
        <v>39972</v>
      </c>
      <c r="C15" s="8">
        <f t="shared" si="2"/>
        <v>39972</v>
      </c>
      <c r="D15" s="11">
        <v>39970</v>
      </c>
      <c r="E15" s="20">
        <f>D15+2</f>
        <v>39972</v>
      </c>
      <c r="F15" s="24" t="s">
        <v>10</v>
      </c>
      <c r="G15" s="27" t="s">
        <v>86</v>
      </c>
      <c r="H15" s="1" t="s">
        <v>87</v>
      </c>
      <c r="J15" s="5"/>
    </row>
    <row r="16" spans="1:12" ht="12.75">
      <c r="A16" s="8">
        <f t="shared" si="1"/>
        <v>39968.75</v>
      </c>
      <c r="B16" s="8">
        <f t="shared" si="0"/>
        <v>39976.083333333336</v>
      </c>
      <c r="C16" s="8">
        <f t="shared" si="2"/>
        <v>39976.083333333336</v>
      </c>
      <c r="D16" s="11">
        <f>D14+7</f>
        <v>39975.75</v>
      </c>
      <c r="E16" s="20">
        <f>E14+7</f>
        <v>39976.083333333336</v>
      </c>
      <c r="F16" s="24" t="s">
        <v>22</v>
      </c>
      <c r="G16" s="27">
        <f t="shared" si="3"/>
        <v>39975.75</v>
      </c>
      <c r="H16" s="1" t="s">
        <v>28</v>
      </c>
      <c r="I16" s="1" t="s">
        <v>61</v>
      </c>
      <c r="K16" s="1" t="s">
        <v>40</v>
      </c>
      <c r="L16" s="1">
        <v>4</v>
      </c>
    </row>
    <row r="17" spans="1:9" ht="12.75">
      <c r="A17" s="8">
        <f aca="true" t="shared" si="4" ref="A17:A22">D17-7</f>
        <v>39966.75</v>
      </c>
      <c r="B17" s="8">
        <f t="shared" si="0"/>
        <v>39974</v>
      </c>
      <c r="C17" s="8">
        <f t="shared" si="2"/>
        <v>39974</v>
      </c>
      <c r="D17" s="11">
        <v>39973.75</v>
      </c>
      <c r="E17" s="20">
        <f aca="true" t="shared" si="5" ref="E17:E22">D17+3/12</f>
        <v>39974</v>
      </c>
      <c r="F17" s="24" t="s">
        <v>22</v>
      </c>
      <c r="G17" s="27">
        <f t="shared" si="3"/>
        <v>39973.75</v>
      </c>
      <c r="H17" s="1" t="s">
        <v>50</v>
      </c>
      <c r="I17" s="1" t="s">
        <v>15</v>
      </c>
    </row>
    <row r="18" spans="1:12" ht="12.75">
      <c r="A18" s="8">
        <f t="shared" si="4"/>
        <v>39975.75</v>
      </c>
      <c r="B18" s="8">
        <f t="shared" si="0"/>
        <v>39983.083333333336</v>
      </c>
      <c r="C18" s="8">
        <f t="shared" si="2"/>
        <v>39983.083333333336</v>
      </c>
      <c r="D18" s="11">
        <f>D16+7</f>
        <v>39982.75</v>
      </c>
      <c r="E18" s="20">
        <f>E16+7</f>
        <v>39983.083333333336</v>
      </c>
      <c r="F18" s="24" t="s">
        <v>22</v>
      </c>
      <c r="G18" s="27">
        <f t="shared" si="3"/>
        <v>39982.75</v>
      </c>
      <c r="H18" s="1" t="s">
        <v>29</v>
      </c>
      <c r="I18" s="1" t="s">
        <v>61</v>
      </c>
      <c r="K18" s="1" t="s">
        <v>40</v>
      </c>
      <c r="L18" s="1">
        <v>5</v>
      </c>
    </row>
    <row r="19" spans="1:12" ht="12.75">
      <c r="A19" s="8">
        <f t="shared" si="4"/>
        <v>39982.75</v>
      </c>
      <c r="B19" s="8">
        <f>E19</f>
        <v>39990</v>
      </c>
      <c r="C19" s="8">
        <f t="shared" si="2"/>
        <v>39990</v>
      </c>
      <c r="D19" s="11">
        <f>D18+7</f>
        <v>39989.75</v>
      </c>
      <c r="E19" s="20">
        <f t="shared" si="5"/>
        <v>39990</v>
      </c>
      <c r="F19" s="24" t="s">
        <v>22</v>
      </c>
      <c r="G19" s="27">
        <f t="shared" si="3"/>
        <v>39989.75</v>
      </c>
      <c r="H19" s="1" t="s">
        <v>30</v>
      </c>
      <c r="I19" s="1" t="s">
        <v>61</v>
      </c>
      <c r="K19" s="1" t="s">
        <v>40</v>
      </c>
      <c r="L19" s="1">
        <v>6</v>
      </c>
    </row>
    <row r="20" spans="1:10" ht="12.75">
      <c r="A20" s="8">
        <f t="shared" si="4"/>
        <v>39984</v>
      </c>
      <c r="B20" s="8">
        <f>E20</f>
        <v>39993</v>
      </c>
      <c r="C20" s="8">
        <f t="shared" si="2"/>
        <v>39993</v>
      </c>
      <c r="D20" s="11">
        <v>39991</v>
      </c>
      <c r="E20" s="20">
        <f>D20+2</f>
        <v>39993</v>
      </c>
      <c r="F20" s="24" t="s">
        <v>22</v>
      </c>
      <c r="G20" s="27" t="str">
        <f>CONCATENATE(TEXT(D20,"mmm d")," - ",TEXT(E20,"mmm d"))</f>
        <v>Jun 27 - Jun 29</v>
      </c>
      <c r="H20" s="1" t="s">
        <v>16</v>
      </c>
      <c r="J20" s="5" t="s">
        <v>63</v>
      </c>
    </row>
    <row r="21" spans="1:12" ht="12.75">
      <c r="A21" s="8">
        <f t="shared" si="4"/>
        <v>39989.75</v>
      </c>
      <c r="B21" s="8">
        <f t="shared" si="0"/>
        <v>39997</v>
      </c>
      <c r="C21" s="8">
        <f t="shared" si="2"/>
        <v>39997</v>
      </c>
      <c r="D21" s="11">
        <f>D19+7</f>
        <v>39996.75</v>
      </c>
      <c r="E21" s="20">
        <f>E19+7</f>
        <v>39997</v>
      </c>
      <c r="F21" s="24" t="s">
        <v>22</v>
      </c>
      <c r="G21" s="27">
        <f t="shared" si="3"/>
        <v>39996.75</v>
      </c>
      <c r="H21" s="1" t="s">
        <v>31</v>
      </c>
      <c r="I21" s="1" t="s">
        <v>61</v>
      </c>
      <c r="K21" s="1" t="s">
        <v>41</v>
      </c>
      <c r="L21" s="1">
        <v>1</v>
      </c>
    </row>
    <row r="22" spans="1:9" ht="12.75">
      <c r="A22" s="8">
        <f t="shared" si="4"/>
        <v>39987.75</v>
      </c>
      <c r="B22" s="8">
        <f>E22</f>
        <v>39995</v>
      </c>
      <c r="C22" s="8">
        <f t="shared" si="2"/>
        <v>39995</v>
      </c>
      <c r="D22" s="11">
        <v>39994.75</v>
      </c>
      <c r="E22" s="20">
        <f t="shared" si="5"/>
        <v>39995</v>
      </c>
      <c r="F22" s="24" t="s">
        <v>22</v>
      </c>
      <c r="G22" s="27">
        <f t="shared" si="3"/>
        <v>39994.75</v>
      </c>
      <c r="H22" s="1" t="s">
        <v>51</v>
      </c>
      <c r="I22" s="1" t="s">
        <v>15</v>
      </c>
    </row>
    <row r="23" spans="1:10" ht="12.75">
      <c r="A23" s="8">
        <f>D23</f>
        <v>39620</v>
      </c>
      <c r="B23" s="8">
        <f>E23-7</f>
        <v>39627</v>
      </c>
      <c r="C23" s="8">
        <f t="shared" si="2"/>
        <v>39634</v>
      </c>
      <c r="D23" s="11">
        <v>39620</v>
      </c>
      <c r="E23" s="20">
        <f>D23+14</f>
        <v>39634</v>
      </c>
      <c r="F23" s="24" t="s">
        <v>36</v>
      </c>
      <c r="G23" s="27">
        <f t="shared" si="3"/>
      </c>
      <c r="H23" s="1" t="s">
        <v>59</v>
      </c>
      <c r="J23" s="5" t="s">
        <v>55</v>
      </c>
    </row>
    <row r="24" spans="1:12" ht="12.75">
      <c r="A24" s="8">
        <f aca="true" t="shared" si="6" ref="A24:A31">D24-7</f>
        <v>39996.75</v>
      </c>
      <c r="B24" s="8">
        <f>E24</f>
        <v>40011</v>
      </c>
      <c r="C24" s="8">
        <f t="shared" si="2"/>
        <v>40011</v>
      </c>
      <c r="D24" s="11">
        <v>40003.75</v>
      </c>
      <c r="E24" s="20">
        <f>E21+14</f>
        <v>40011</v>
      </c>
      <c r="F24" s="24" t="s">
        <v>22</v>
      </c>
      <c r="G24" s="27">
        <f t="shared" si="3"/>
        <v>40003.75</v>
      </c>
      <c r="H24" s="1" t="s">
        <v>32</v>
      </c>
      <c r="I24" s="1" t="s">
        <v>61</v>
      </c>
      <c r="K24" s="1" t="s">
        <v>41</v>
      </c>
      <c r="L24" s="1">
        <v>2</v>
      </c>
    </row>
    <row r="25" spans="1:10" ht="12.75">
      <c r="A25" s="8">
        <f t="shared" si="6"/>
        <v>40005</v>
      </c>
      <c r="B25" s="8">
        <f>E25</f>
        <v>40014</v>
      </c>
      <c r="C25" s="8">
        <f t="shared" si="2"/>
        <v>40014</v>
      </c>
      <c r="D25" s="11">
        <v>40012</v>
      </c>
      <c r="E25" s="20">
        <f>D25+2</f>
        <v>40014</v>
      </c>
      <c r="F25" s="24" t="s">
        <v>10</v>
      </c>
      <c r="G25" s="27" t="s">
        <v>88</v>
      </c>
      <c r="H25" s="1" t="s">
        <v>17</v>
      </c>
      <c r="J25" s="5" t="s">
        <v>37</v>
      </c>
    </row>
    <row r="26" spans="1:12" ht="12.75">
      <c r="A26" s="8">
        <f t="shared" si="6"/>
        <v>40003.75</v>
      </c>
      <c r="B26" s="8">
        <f t="shared" si="0"/>
        <v>40018</v>
      </c>
      <c r="C26" s="8">
        <f t="shared" si="2"/>
        <v>40018</v>
      </c>
      <c r="D26" s="11">
        <f>D24+7</f>
        <v>40010.75</v>
      </c>
      <c r="E26" s="20">
        <f>E24+7</f>
        <v>40018</v>
      </c>
      <c r="F26" s="24" t="s">
        <v>22</v>
      </c>
      <c r="G26" s="27">
        <f t="shared" si="3"/>
        <v>40010.75</v>
      </c>
      <c r="H26" s="1" t="s">
        <v>33</v>
      </c>
      <c r="I26" s="1" t="s">
        <v>61</v>
      </c>
      <c r="K26" s="1" t="s">
        <v>41</v>
      </c>
      <c r="L26" s="1">
        <v>3</v>
      </c>
    </row>
    <row r="27" spans="1:12" ht="12.75">
      <c r="A27" s="8">
        <f t="shared" si="6"/>
        <v>40010.75</v>
      </c>
      <c r="B27" s="8">
        <f t="shared" si="0"/>
        <v>40025</v>
      </c>
      <c r="C27" s="8">
        <f t="shared" si="2"/>
        <v>40025</v>
      </c>
      <c r="D27" s="11">
        <f>D26+7</f>
        <v>40017.75</v>
      </c>
      <c r="E27" s="20">
        <f>E26+7</f>
        <v>40025</v>
      </c>
      <c r="F27" s="24" t="s">
        <v>22</v>
      </c>
      <c r="G27" s="27">
        <f t="shared" si="3"/>
        <v>40017.75</v>
      </c>
      <c r="H27" s="1" t="s">
        <v>34</v>
      </c>
      <c r="I27" s="1" t="s">
        <v>61</v>
      </c>
      <c r="K27" s="1" t="s">
        <v>41</v>
      </c>
      <c r="L27" s="1">
        <v>4</v>
      </c>
    </row>
    <row r="28" spans="1:10" ht="12.75">
      <c r="A28" s="8">
        <f t="shared" si="6"/>
        <v>39648.666666666664</v>
      </c>
      <c r="B28" s="8">
        <f>E28</f>
        <v>39656.666666666664</v>
      </c>
      <c r="C28" s="8">
        <f t="shared" si="2"/>
        <v>39656.666666666664</v>
      </c>
      <c r="D28" s="11">
        <v>39655.666666666664</v>
      </c>
      <c r="E28" s="20">
        <f>D28+1</f>
        <v>39656.666666666664</v>
      </c>
      <c r="F28" s="24" t="s">
        <v>22</v>
      </c>
      <c r="G28" s="27">
        <f t="shared" si="3"/>
        <v>39655.666666666664</v>
      </c>
      <c r="H28" s="1" t="s">
        <v>39</v>
      </c>
      <c r="I28" s="1" t="s">
        <v>61</v>
      </c>
      <c r="J28" s="5" t="s">
        <v>54</v>
      </c>
    </row>
    <row r="29" spans="1:9" ht="12.75">
      <c r="A29" s="8">
        <f t="shared" si="6"/>
        <v>40008.75</v>
      </c>
      <c r="B29" s="8">
        <f t="shared" si="0"/>
        <v>40016</v>
      </c>
      <c r="C29" s="8">
        <f t="shared" si="2"/>
        <v>40016</v>
      </c>
      <c r="D29" s="11">
        <v>40015.75</v>
      </c>
      <c r="E29" s="20">
        <f>D29+3/12</f>
        <v>40016</v>
      </c>
      <c r="F29" s="24" t="s">
        <v>22</v>
      </c>
      <c r="G29" s="27">
        <f t="shared" si="3"/>
        <v>40015.75</v>
      </c>
      <c r="H29" s="1" t="s">
        <v>51</v>
      </c>
      <c r="I29" s="1" t="s">
        <v>79</v>
      </c>
    </row>
    <row r="30" spans="1:12" ht="12.75">
      <c r="A30" s="8">
        <f t="shared" si="6"/>
        <v>40017.75</v>
      </c>
      <c r="B30" s="8">
        <f t="shared" si="0"/>
        <v>40032</v>
      </c>
      <c r="C30" s="8">
        <f t="shared" si="2"/>
        <v>40032</v>
      </c>
      <c r="D30" s="11">
        <f>D27+7</f>
        <v>40024.75</v>
      </c>
      <c r="E30" s="20">
        <f>E27+7</f>
        <v>40032</v>
      </c>
      <c r="F30" s="24" t="s">
        <v>22</v>
      </c>
      <c r="G30" s="27">
        <f t="shared" si="3"/>
        <v>40024.75</v>
      </c>
      <c r="H30" s="1" t="s">
        <v>35</v>
      </c>
      <c r="I30" s="1" t="s">
        <v>61</v>
      </c>
      <c r="K30" s="1" t="s">
        <v>41</v>
      </c>
      <c r="L30" s="1">
        <v>5</v>
      </c>
    </row>
    <row r="31" spans="1:10" ht="12.75">
      <c r="A31" s="8">
        <f t="shared" si="6"/>
        <v>40025</v>
      </c>
      <c r="B31" s="8">
        <f t="shared" si="0"/>
        <v>40035</v>
      </c>
      <c r="C31" s="8">
        <f t="shared" si="2"/>
        <v>40035</v>
      </c>
      <c r="D31" s="11">
        <v>40032</v>
      </c>
      <c r="E31" s="20">
        <f>D31+3</f>
        <v>40035</v>
      </c>
      <c r="F31" s="24" t="s">
        <v>10</v>
      </c>
      <c r="G31" s="27" t="s">
        <v>89</v>
      </c>
      <c r="H31" s="1" t="s">
        <v>18</v>
      </c>
      <c r="J31" s="1" t="s">
        <v>38</v>
      </c>
    </row>
    <row r="32" spans="1:12" ht="12.75">
      <c r="A32" s="8">
        <f aca="true" t="shared" si="7" ref="A32:A45">D32-7</f>
        <v>40024.75</v>
      </c>
      <c r="B32" s="8">
        <f t="shared" si="0"/>
        <v>40039</v>
      </c>
      <c r="C32" s="8">
        <f t="shared" si="2"/>
        <v>40039</v>
      </c>
      <c r="D32" s="11">
        <f>D30+7</f>
        <v>40031.75</v>
      </c>
      <c r="E32" s="20">
        <f>E30+7</f>
        <v>40039</v>
      </c>
      <c r="F32" s="24" t="s">
        <v>22</v>
      </c>
      <c r="G32" s="27">
        <f t="shared" si="3"/>
        <v>40031.75</v>
      </c>
      <c r="H32" s="1" t="s">
        <v>75</v>
      </c>
      <c r="I32" s="1" t="s">
        <v>61</v>
      </c>
      <c r="K32" s="1" t="s">
        <v>41</v>
      </c>
      <c r="L32" s="1">
        <v>6</v>
      </c>
    </row>
    <row r="33" spans="1:12" ht="12.75">
      <c r="A33" s="8">
        <f t="shared" si="7"/>
        <v>40031.729166666664</v>
      </c>
      <c r="B33" s="8">
        <f t="shared" si="0"/>
        <v>40038.979166666664</v>
      </c>
      <c r="C33" s="8">
        <f t="shared" si="2"/>
        <v>40038.979166666664</v>
      </c>
      <c r="D33" s="11">
        <v>40038.729166666664</v>
      </c>
      <c r="E33" s="20">
        <f>D33+3/12</f>
        <v>40038.979166666664</v>
      </c>
      <c r="F33" s="24" t="s">
        <v>22</v>
      </c>
      <c r="G33" s="27">
        <f t="shared" si="3"/>
        <v>40038.729166666664</v>
      </c>
      <c r="H33" s="1" t="s">
        <v>80</v>
      </c>
      <c r="I33" s="1" t="s">
        <v>61</v>
      </c>
      <c r="K33" s="1" t="s">
        <v>81</v>
      </c>
      <c r="L33" s="1">
        <v>1</v>
      </c>
    </row>
    <row r="34" spans="1:10" ht="12.75">
      <c r="A34" s="8">
        <f>D34</f>
        <v>40039.729166666664</v>
      </c>
      <c r="B34" s="8">
        <f>E34</f>
        <v>40053.729166666664</v>
      </c>
      <c r="C34" s="8">
        <f t="shared" si="2"/>
        <v>40053.729166666664</v>
      </c>
      <c r="D34" s="11">
        <f>D33+1</f>
        <v>40039.729166666664</v>
      </c>
      <c r="E34" s="20">
        <f>D34+14</f>
        <v>40053.729166666664</v>
      </c>
      <c r="F34" s="24" t="s">
        <v>36</v>
      </c>
      <c r="G34" s="27">
        <f t="shared" si="3"/>
        <v>40039.729166666664</v>
      </c>
      <c r="H34" s="1" t="s">
        <v>74</v>
      </c>
      <c r="J34" s="5" t="s">
        <v>53</v>
      </c>
    </row>
    <row r="35" spans="1:14" ht="12.75">
      <c r="A35" s="8">
        <f>D35-7</f>
        <v>39669</v>
      </c>
      <c r="B35" s="8">
        <f>E35</f>
        <v>39678</v>
      </c>
      <c r="C35" s="8">
        <f t="shared" si="2"/>
        <v>39678</v>
      </c>
      <c r="D35" s="17">
        <v>39676</v>
      </c>
      <c r="E35" s="23">
        <f>D35+2</f>
        <v>39678</v>
      </c>
      <c r="F35" s="24" t="s">
        <v>22</v>
      </c>
      <c r="G35" s="30" t="s">
        <v>67</v>
      </c>
      <c r="H35" s="3" t="s">
        <v>66</v>
      </c>
      <c r="J35" s="5" t="s">
        <v>65</v>
      </c>
      <c r="M35"/>
      <c r="N35"/>
    </row>
    <row r="36" spans="1:9" ht="12.75">
      <c r="A36" s="8">
        <f t="shared" si="7"/>
        <v>40029.75</v>
      </c>
      <c r="B36" s="8">
        <f t="shared" si="0"/>
        <v>40037</v>
      </c>
      <c r="C36" s="8">
        <f t="shared" si="2"/>
        <v>40037</v>
      </c>
      <c r="D36" s="11">
        <v>40036.75</v>
      </c>
      <c r="E36" s="20">
        <f>D36+3/12</f>
        <v>40037</v>
      </c>
      <c r="F36" s="24" t="s">
        <v>22</v>
      </c>
      <c r="G36" s="27">
        <f t="shared" si="3"/>
        <v>40036.75</v>
      </c>
      <c r="H36" s="1" t="s">
        <v>51</v>
      </c>
      <c r="I36" s="1" t="s">
        <v>79</v>
      </c>
    </row>
    <row r="37" spans="1:12" ht="12.75">
      <c r="A37" s="8">
        <f t="shared" si="7"/>
        <v>40038.729166666664</v>
      </c>
      <c r="B37" s="8">
        <f t="shared" si="0"/>
        <v>40046.0625</v>
      </c>
      <c r="C37" s="8">
        <f t="shared" si="2"/>
        <v>40046.0625</v>
      </c>
      <c r="D37" s="11">
        <v>40045.729166666664</v>
      </c>
      <c r="E37" s="20">
        <f>D37+1/3</f>
        <v>40046.0625</v>
      </c>
      <c r="F37" s="24" t="s">
        <v>22</v>
      </c>
      <c r="G37" s="27">
        <f t="shared" si="3"/>
        <v>40045.729166666664</v>
      </c>
      <c r="H37" s="1" t="s">
        <v>19</v>
      </c>
      <c r="I37" s="1" t="s">
        <v>61</v>
      </c>
      <c r="K37" s="1" t="s">
        <v>42</v>
      </c>
      <c r="L37" s="1">
        <v>2</v>
      </c>
    </row>
    <row r="38" spans="1:12" ht="12.75">
      <c r="A38" s="8">
        <f t="shared" si="7"/>
        <v>40045.729166666664</v>
      </c>
      <c r="B38" s="8">
        <f t="shared" si="0"/>
        <v>40053.0625</v>
      </c>
      <c r="C38" s="8">
        <f t="shared" si="2"/>
        <v>40053.0625</v>
      </c>
      <c r="D38" s="11">
        <f>D37+7</f>
        <v>40052.729166666664</v>
      </c>
      <c r="E38" s="20">
        <f>E37+7</f>
        <v>40053.0625</v>
      </c>
      <c r="F38" s="24" t="s">
        <v>22</v>
      </c>
      <c r="G38" s="27">
        <f t="shared" si="3"/>
        <v>40052.729166666664</v>
      </c>
      <c r="H38" s="1" t="s">
        <v>76</v>
      </c>
      <c r="I38" s="3" t="s">
        <v>61</v>
      </c>
      <c r="K38" s="1" t="s">
        <v>42</v>
      </c>
      <c r="L38" s="1">
        <v>3</v>
      </c>
    </row>
    <row r="39" spans="1:10" ht="12.75">
      <c r="A39" s="8">
        <f t="shared" si="7"/>
        <v>40061</v>
      </c>
      <c r="B39" s="8">
        <f t="shared" si="0"/>
        <v>40070</v>
      </c>
      <c r="C39" s="8">
        <f t="shared" si="2"/>
        <v>40070</v>
      </c>
      <c r="D39" s="11">
        <v>40068</v>
      </c>
      <c r="E39" s="20">
        <f>D39+2</f>
        <v>40070</v>
      </c>
      <c r="F39" s="24" t="s">
        <v>10</v>
      </c>
      <c r="G39" s="27" t="s">
        <v>92</v>
      </c>
      <c r="H39" s="2" t="s">
        <v>93</v>
      </c>
      <c r="J39" s="5" t="s">
        <v>23</v>
      </c>
    </row>
    <row r="40" spans="1:12" ht="12.75">
      <c r="A40" s="8">
        <f t="shared" si="7"/>
        <v>40052.729166666664</v>
      </c>
      <c r="C40" s="8">
        <f t="shared" si="2"/>
        <v>40060.729166666664</v>
      </c>
      <c r="D40" s="11">
        <v>40059.729166666664</v>
      </c>
      <c r="E40" s="20">
        <f>D40+1</f>
        <v>40060.729166666664</v>
      </c>
      <c r="F40" s="24" t="s">
        <v>22</v>
      </c>
      <c r="G40" s="27">
        <f t="shared" si="3"/>
        <v>40059.729166666664</v>
      </c>
      <c r="H40" s="3" t="s">
        <v>77</v>
      </c>
      <c r="I40" s="1" t="s">
        <v>61</v>
      </c>
      <c r="J40" s="5"/>
      <c r="K40" s="1" t="s">
        <v>81</v>
      </c>
      <c r="L40" s="1">
        <v>4</v>
      </c>
    </row>
    <row r="41" spans="1:12" ht="12.75">
      <c r="A41" s="8">
        <f t="shared" si="7"/>
        <v>40061.458333333336</v>
      </c>
      <c r="B41" s="8">
        <f t="shared" si="0"/>
        <v>40069.458333333336</v>
      </c>
      <c r="C41" s="8">
        <f t="shared" si="2"/>
        <v>40069.458333333336</v>
      </c>
      <c r="D41" s="11">
        <v>40068.458333333336</v>
      </c>
      <c r="E41" s="20">
        <f>D41+1</f>
        <v>40069.458333333336</v>
      </c>
      <c r="F41" s="24" t="s">
        <v>22</v>
      </c>
      <c r="G41" s="27">
        <f t="shared" si="3"/>
        <v>40068.458333333336</v>
      </c>
      <c r="H41" s="3" t="s">
        <v>82</v>
      </c>
      <c r="J41" s="5"/>
      <c r="K41" s="1" t="s">
        <v>42</v>
      </c>
      <c r="L41" s="1">
        <v>5</v>
      </c>
    </row>
    <row r="42" spans="1:12" ht="12.75">
      <c r="A42" s="8">
        <f t="shared" si="7"/>
        <v>40062.416666666664</v>
      </c>
      <c r="B42" s="8">
        <f t="shared" si="0"/>
        <v>40070.416666666664</v>
      </c>
      <c r="C42" s="8">
        <f t="shared" si="2"/>
        <v>40070.416666666664</v>
      </c>
      <c r="D42" s="11">
        <v>40069.416666666664</v>
      </c>
      <c r="E42" s="20">
        <f>D42+1</f>
        <v>40070.416666666664</v>
      </c>
      <c r="F42" s="24" t="s">
        <v>22</v>
      </c>
      <c r="G42" s="27">
        <f t="shared" si="3"/>
        <v>40069.416666666664</v>
      </c>
      <c r="H42" s="1" t="s">
        <v>83</v>
      </c>
      <c r="K42" s="1" t="s">
        <v>42</v>
      </c>
      <c r="L42" s="1">
        <v>6</v>
      </c>
    </row>
    <row r="43" spans="1:12" ht="12.75">
      <c r="A43" s="8">
        <f t="shared" si="7"/>
        <v>39697.541666666664</v>
      </c>
      <c r="B43" s="8">
        <f>E43</f>
        <v>39704.666666666664</v>
      </c>
      <c r="C43" s="8">
        <f t="shared" si="2"/>
        <v>39704.666666666664</v>
      </c>
      <c r="D43" s="11">
        <v>39704.541666666664</v>
      </c>
      <c r="E43" s="20">
        <f>D43+1/8</f>
        <v>39704.666666666664</v>
      </c>
      <c r="F43" s="24" t="s">
        <v>22</v>
      </c>
      <c r="G43" s="27">
        <f t="shared" si="3"/>
        <v>39704.541666666664</v>
      </c>
      <c r="H43" s="3" t="s">
        <v>24</v>
      </c>
      <c r="I43" s="1" t="s">
        <v>61</v>
      </c>
      <c r="J43" s="5"/>
      <c r="K43" s="1" t="s">
        <v>42</v>
      </c>
      <c r="L43" s="1">
        <v>5</v>
      </c>
    </row>
    <row r="44" spans="1:12" ht="12.75">
      <c r="A44" s="8">
        <f>D44-7</f>
        <v>39704.541666666664</v>
      </c>
      <c r="B44" s="8">
        <f>E44</f>
        <v>39711.666666666664</v>
      </c>
      <c r="C44" s="8">
        <f t="shared" si="2"/>
        <v>39711.666666666664</v>
      </c>
      <c r="D44" s="11">
        <f>D43+7</f>
        <v>39711.541666666664</v>
      </c>
      <c r="E44" s="20">
        <f>E43+7</f>
        <v>39711.666666666664</v>
      </c>
      <c r="F44" s="24" t="s">
        <v>22</v>
      </c>
      <c r="G44" s="27">
        <f t="shared" si="3"/>
        <v>39711.541666666664</v>
      </c>
      <c r="H44" s="1" t="s">
        <v>52</v>
      </c>
      <c r="I44" s="1" t="s">
        <v>71</v>
      </c>
      <c r="K44" s="1" t="s">
        <v>42</v>
      </c>
      <c r="L44" s="1">
        <v>6</v>
      </c>
    </row>
    <row r="45" spans="1:9" ht="12.75">
      <c r="A45" s="8">
        <f t="shared" si="7"/>
        <v>40050.75</v>
      </c>
      <c r="B45" s="8">
        <v>39337</v>
      </c>
      <c r="C45" s="8">
        <f t="shared" si="2"/>
        <v>40058</v>
      </c>
      <c r="D45" s="11">
        <v>40057.75</v>
      </c>
      <c r="E45" s="20">
        <f>D45+3/12</f>
        <v>40058</v>
      </c>
      <c r="F45" s="24" t="s">
        <v>22</v>
      </c>
      <c r="G45" s="27">
        <f t="shared" si="3"/>
        <v>40057.75</v>
      </c>
      <c r="H45" s="1" t="s">
        <v>51</v>
      </c>
      <c r="I45" s="1" t="s">
        <v>79</v>
      </c>
    </row>
    <row r="46" spans="1:10" ht="12.75">
      <c r="A46" s="8">
        <f>D46-7</f>
        <v>40102</v>
      </c>
      <c r="B46" s="8">
        <f>E46</f>
        <v>39720</v>
      </c>
      <c r="C46" s="8">
        <f t="shared" si="2"/>
        <v>39720</v>
      </c>
      <c r="D46" s="11">
        <v>40109</v>
      </c>
      <c r="E46" s="20">
        <v>39720</v>
      </c>
      <c r="F46" s="24" t="s">
        <v>10</v>
      </c>
      <c r="G46" s="27" t="s">
        <v>90</v>
      </c>
      <c r="H46" s="2" t="s">
        <v>91</v>
      </c>
      <c r="J46" s="5" t="s">
        <v>62</v>
      </c>
    </row>
    <row r="47" spans="1:10" ht="12.75">
      <c r="A47" s="8">
        <f>D47-7</f>
        <v>40080.75</v>
      </c>
      <c r="B47" s="8">
        <f t="shared" si="0"/>
        <v>40088.75</v>
      </c>
      <c r="C47" s="8">
        <f t="shared" si="2"/>
        <v>40088.75</v>
      </c>
      <c r="D47" s="11">
        <v>40087.75</v>
      </c>
      <c r="E47" s="20">
        <f>D47+1</f>
        <v>40088.75</v>
      </c>
      <c r="F47" s="24" t="s">
        <v>22</v>
      </c>
      <c r="G47" s="31" t="s">
        <v>64</v>
      </c>
      <c r="H47" s="1" t="s">
        <v>14</v>
      </c>
      <c r="I47" s="1" t="s">
        <v>61</v>
      </c>
      <c r="J47" s="6" t="str">
        <f ca="1">CONCATENATE("/archive/",YEAR(TODAY()),"/annual-meeting.php")</f>
        <v>/archive/2009/annual-meeting.php</v>
      </c>
    </row>
    <row r="48" spans="1:10" ht="12.75">
      <c r="A48" s="8">
        <f>D48</f>
        <v>39699</v>
      </c>
      <c r="B48" s="8">
        <v>39448</v>
      </c>
      <c r="C48" s="8">
        <f t="shared" si="2"/>
        <v>39813</v>
      </c>
      <c r="D48" s="11">
        <v>39699</v>
      </c>
      <c r="E48" s="20">
        <v>39813</v>
      </c>
      <c r="F48" s="24" t="s">
        <v>36</v>
      </c>
      <c r="G48" s="27">
        <f t="shared" si="3"/>
      </c>
      <c r="H48" s="3" t="s">
        <v>58</v>
      </c>
      <c r="J48" s="5" t="s">
        <v>56</v>
      </c>
    </row>
    <row r="49" spans="1:10" ht="12.75">
      <c r="A49" s="8">
        <f>D49</f>
        <v>39699</v>
      </c>
      <c r="B49" s="8">
        <v>39447</v>
      </c>
      <c r="C49" s="8">
        <f t="shared" si="2"/>
        <v>39813</v>
      </c>
      <c r="D49" s="11">
        <v>39699</v>
      </c>
      <c r="E49" s="20">
        <v>39813</v>
      </c>
      <c r="F49" s="24" t="s">
        <v>36</v>
      </c>
      <c r="G49" s="27">
        <f t="shared" si="3"/>
      </c>
      <c r="H49" s="1" t="s">
        <v>68</v>
      </c>
      <c r="J49" s="5" t="s">
        <v>57</v>
      </c>
    </row>
    <row r="50" spans="1:10" ht="12.75">
      <c r="A50" s="18">
        <f>D50</f>
        <v>39665</v>
      </c>
      <c r="B50" s="18">
        <f>E50</f>
        <v>39698</v>
      </c>
      <c r="C50" s="8">
        <f t="shared" si="2"/>
        <v>39698</v>
      </c>
      <c r="D50" s="17">
        <v>39665</v>
      </c>
      <c r="E50" s="23">
        <v>39698</v>
      </c>
      <c r="F50" s="24" t="s">
        <v>69</v>
      </c>
      <c r="G50" s="31"/>
      <c r="H50" s="1" t="s">
        <v>70</v>
      </c>
      <c r="J50" s="5" t="s">
        <v>23</v>
      </c>
    </row>
    <row r="51" spans="1:10" ht="12.75">
      <c r="A51" s="18">
        <f>D51</f>
        <v>39713</v>
      </c>
      <c r="B51" s="18">
        <f>E51</f>
        <v>39752</v>
      </c>
      <c r="C51" s="8">
        <f t="shared" si="2"/>
        <v>39752</v>
      </c>
      <c r="D51" s="11">
        <v>39713</v>
      </c>
      <c r="E51" s="20">
        <v>39752</v>
      </c>
      <c r="F51" s="24" t="s">
        <v>36</v>
      </c>
      <c r="H51" s="3" t="s">
        <v>73</v>
      </c>
      <c r="J51" s="19" t="s">
        <v>72</v>
      </c>
    </row>
  </sheetData>
  <sheetProtection/>
  <hyperlinks>
    <hyperlink ref="J28" r:id="rId1" display="http://www.lwsa.org/j80/archive/2008/summer-social.php"/>
    <hyperlink ref="J34" r:id="rId2" display="http://www.lwsa.org/j80/archive/2008/index.php#2008SummerSeries"/>
    <hyperlink ref="J48" r:id="rId3" display="http://www.lwsa.org/j80/archive/2008/index.php"/>
    <hyperlink ref="J49" r:id="rId4" display="http://www.j-jamboree.org/2008/results.php"/>
    <hyperlink ref="J25" r:id="rId5" display="http://redgrant.org/"/>
    <hyperlink ref="J23" r:id="rId6" display="http://www.lwsa.org/j80/archive/2008/index.php#2008SpringSeries"/>
    <hyperlink ref="J39" r:id="rId7" display="http://www.j-jamboree.org/"/>
    <hyperlink ref="J20" r:id="rId8" display="http://www.lwsa.org/j80/archive/2008/team-racing/index.php"/>
    <hyperlink ref="J35" r:id="rId9" display="http://www.lwsa.org/racing/archive/2008/area-a.pdf"/>
    <hyperlink ref="J50" r:id="rId10" display="http://www.j-jamboree.org/"/>
    <hyperlink ref="J51" r:id="rId11" display="http://www.ussailing.org/championships/adult/usmsc/"/>
  </hyperlinks>
  <printOptions gridLines="1"/>
  <pageMargins left="0.75" right="0.75" top="1" bottom="1" header="0.5" footer="0.5"/>
  <pageSetup horizontalDpi="300" verticalDpi="30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Knowles</dc:creator>
  <cp:keywords/>
  <dc:description/>
  <cp:lastModifiedBy>jon</cp:lastModifiedBy>
  <cp:lastPrinted>2006-04-12T19:50:10Z</cp:lastPrinted>
  <dcterms:created xsi:type="dcterms:W3CDTF">2004-03-21T00:55:08Z</dcterms:created>
  <dcterms:modified xsi:type="dcterms:W3CDTF">2009-05-04T13:39:16Z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